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hwsd\UserFiles$\kevin\Desktop\Budget\2023\"/>
    </mc:Choice>
  </mc:AlternateContent>
  <xr:revisionPtr revIDLastSave="0" documentId="13_ncr:1_{24938B55-982D-4024-96E3-F5C805B92FE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Water 1" sheetId="6" r:id="rId1"/>
    <sheet name="San 1" sheetId="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8" i="6" l="1"/>
  <c r="E23" i="6"/>
  <c r="F128" i="6" l="1"/>
  <c r="G128" i="6"/>
  <c r="G62" i="6"/>
  <c r="C128" i="6" l="1"/>
  <c r="D128" i="6" l="1"/>
  <c r="E96" i="6" l="1"/>
  <c r="D14" i="6" l="1"/>
  <c r="G14" i="6" l="1"/>
  <c r="G23" i="6" l="1"/>
  <c r="G47" i="7" l="1"/>
  <c r="F106" i="7" l="1"/>
  <c r="G86" i="7"/>
  <c r="F86" i="7"/>
  <c r="E86" i="7"/>
  <c r="D86" i="7"/>
  <c r="C86" i="7"/>
  <c r="G82" i="7"/>
  <c r="F82" i="7"/>
  <c r="E82" i="7"/>
  <c r="D82" i="7"/>
  <c r="C82" i="7"/>
  <c r="G77" i="7"/>
  <c r="F77" i="7"/>
  <c r="E77" i="7"/>
  <c r="D77" i="7"/>
  <c r="C77" i="7"/>
  <c r="G73" i="7"/>
  <c r="F73" i="7"/>
  <c r="E73" i="7"/>
  <c r="D73" i="7"/>
  <c r="C73" i="7"/>
  <c r="G66" i="7"/>
  <c r="F66" i="7"/>
  <c r="E66" i="7"/>
  <c r="D66" i="7"/>
  <c r="C66" i="7"/>
  <c r="F47" i="7"/>
  <c r="E47" i="7"/>
  <c r="D47" i="7"/>
  <c r="C47" i="7"/>
  <c r="G42" i="7"/>
  <c r="F42" i="7"/>
  <c r="E42" i="7"/>
  <c r="D42" i="7"/>
  <c r="C42" i="7"/>
  <c r="G20" i="7"/>
  <c r="F20" i="7"/>
  <c r="E20" i="7"/>
  <c r="D20" i="7"/>
  <c r="C20" i="7"/>
  <c r="G16" i="7"/>
  <c r="F16" i="7"/>
  <c r="E16" i="7"/>
  <c r="D16" i="7"/>
  <c r="C16" i="7"/>
  <c r="G12" i="7"/>
  <c r="F12" i="7"/>
  <c r="E12" i="7"/>
  <c r="D12" i="7"/>
  <c r="C12" i="7"/>
  <c r="G123" i="6"/>
  <c r="F123" i="6"/>
  <c r="E123" i="6"/>
  <c r="D123" i="6"/>
  <c r="C123" i="6"/>
  <c r="G105" i="6"/>
  <c r="F105" i="6"/>
  <c r="E105" i="6"/>
  <c r="D105" i="6"/>
  <c r="C105" i="6"/>
  <c r="G96" i="6"/>
  <c r="F96" i="6"/>
  <c r="D96" i="6"/>
  <c r="C96" i="6"/>
  <c r="G88" i="6"/>
  <c r="F88" i="6"/>
  <c r="E88" i="6"/>
  <c r="D88" i="6"/>
  <c r="C88" i="6"/>
  <c r="F62" i="6"/>
  <c r="E62" i="6"/>
  <c r="D62" i="6"/>
  <c r="C62" i="6"/>
  <c r="G52" i="6"/>
  <c r="F52" i="6"/>
  <c r="E52" i="6"/>
  <c r="D52" i="6"/>
  <c r="C52" i="6"/>
  <c r="G32" i="6"/>
  <c r="G34" i="6" s="1"/>
  <c r="F32" i="6"/>
  <c r="E32" i="6"/>
  <c r="D32" i="6"/>
  <c r="C32" i="6"/>
  <c r="F23" i="6"/>
  <c r="D23" i="6"/>
  <c r="C23" i="6"/>
  <c r="F14" i="6"/>
  <c r="E14" i="6"/>
  <c r="C14" i="6"/>
  <c r="D130" i="6" l="1"/>
  <c r="D34" i="6"/>
  <c r="C34" i="6"/>
  <c r="F34" i="6"/>
  <c r="E34" i="6"/>
  <c r="D22" i="7"/>
  <c r="E22" i="7"/>
  <c r="F22" i="7"/>
  <c r="C22" i="7"/>
  <c r="G22" i="7"/>
  <c r="D88" i="7"/>
  <c r="C88" i="7"/>
  <c r="G88" i="7"/>
  <c r="E88" i="7"/>
  <c r="F88" i="7"/>
  <c r="F130" i="6"/>
  <c r="C130" i="6"/>
  <c r="E130" i="6"/>
  <c r="G130" i="6"/>
  <c r="E133" i="6" l="1"/>
  <c r="E104" i="7"/>
  <c r="C133" i="6"/>
  <c r="C136" i="6" s="1"/>
  <c r="C104" i="7"/>
  <c r="D104" i="7"/>
  <c r="D107" i="7" s="1"/>
  <c r="D133" i="6"/>
  <c r="D136" i="6" s="1"/>
  <c r="G104" i="7"/>
  <c r="F104" i="7"/>
  <c r="F107" i="7" s="1"/>
  <c r="G133" i="6"/>
  <c r="F133" i="6"/>
  <c r="F136" i="6" s="1"/>
  <c r="G107" i="7" l="1"/>
  <c r="G136" i="6"/>
</calcChain>
</file>

<file path=xl/sharedStrings.xml><?xml version="1.0" encoding="utf-8"?>
<sst xmlns="http://schemas.openxmlformats.org/spreadsheetml/2006/main" count="220" uniqueCount="119">
  <si>
    <t>Account #</t>
  </si>
  <si>
    <t>Description</t>
  </si>
  <si>
    <t>Actual</t>
  </si>
  <si>
    <t>Budget</t>
  </si>
  <si>
    <t>Estimate</t>
  </si>
  <si>
    <t>Operating Revenue</t>
  </si>
  <si>
    <t>Water Assessments</t>
  </si>
  <si>
    <t>Total Operating Revenue</t>
  </si>
  <si>
    <t>Non-Operating Revenue</t>
  </si>
  <si>
    <t>Interest Income</t>
  </si>
  <si>
    <t>Late Charges &amp; Reconnect Fees</t>
  </si>
  <si>
    <t>Sales of Fixed Assets</t>
  </si>
  <si>
    <t>Total Non-Operating Revenue</t>
  </si>
  <si>
    <t>Other Financing Sources</t>
  </si>
  <si>
    <t>Maintenance Contract (Sanitation Dist.)</t>
  </si>
  <si>
    <t>Billing Fees (Sanitation District)</t>
  </si>
  <si>
    <t>Tap Fees</t>
  </si>
  <si>
    <t>Total Other Financing Sources</t>
  </si>
  <si>
    <t>Miscellaneous Income</t>
  </si>
  <si>
    <t>GRAND TOTAL REVENUES</t>
  </si>
  <si>
    <t>STRATMOOR HILLS WATER DISTRICT</t>
  </si>
  <si>
    <t>REVENUE DETAIL</t>
  </si>
  <si>
    <t>EXPENDITURE DETAIL</t>
  </si>
  <si>
    <t>Personnel Costs</t>
  </si>
  <si>
    <t>FICA Expense</t>
  </si>
  <si>
    <t>Retirement Expense</t>
  </si>
  <si>
    <t>Unemployment Insurance</t>
  </si>
  <si>
    <t>Worker's Compensation Insurance</t>
  </si>
  <si>
    <t>Employee Health Insurance</t>
  </si>
  <si>
    <t>Total Personnel Costs</t>
  </si>
  <si>
    <t>Supplies &amp; Materials</t>
  </si>
  <si>
    <t>Safety Supplies</t>
  </si>
  <si>
    <t>Repairs &amp; Maintenance</t>
  </si>
  <si>
    <t>Distribution System Maintenance</t>
  </si>
  <si>
    <t>Purchased Services</t>
  </si>
  <si>
    <t>Licenses &amp; Fees</t>
  </si>
  <si>
    <t>Office Supplies</t>
  </si>
  <si>
    <t>Office Equipment &amp; Maintenance</t>
  </si>
  <si>
    <t>Audit</t>
  </si>
  <si>
    <t>Election Expense</t>
  </si>
  <si>
    <t>Engineering</t>
  </si>
  <si>
    <t>Gas &amp; Oil</t>
  </si>
  <si>
    <t>FVA O&amp;M, Water &amp; Conveyance</t>
  </si>
  <si>
    <t xml:space="preserve">Miscellaneous </t>
  </si>
  <si>
    <t>Debt Service</t>
  </si>
  <si>
    <t>FVA Prinicple &amp; Interest</t>
  </si>
  <si>
    <t>Insurance</t>
  </si>
  <si>
    <t>Director's Bond</t>
  </si>
  <si>
    <t>Directors &amp; Officers Insurance</t>
  </si>
  <si>
    <t xml:space="preserve">Auto </t>
  </si>
  <si>
    <t>Commercial Umbrella</t>
  </si>
  <si>
    <t xml:space="preserve">Commercial </t>
  </si>
  <si>
    <t>Office Building Maintenance</t>
  </si>
  <si>
    <t>Dues &amp; Subscriptions</t>
  </si>
  <si>
    <t>Legal</t>
  </si>
  <si>
    <t>Postage</t>
  </si>
  <si>
    <t>Deposit Interest Expense</t>
  </si>
  <si>
    <t>Meeting Expense</t>
  </si>
  <si>
    <t>Supplies &amp; Chemicals</t>
  </si>
  <si>
    <t>Tax Collection Expense</t>
  </si>
  <si>
    <t>Testing &amp; Analysis</t>
  </si>
  <si>
    <t>Uniforms</t>
  </si>
  <si>
    <t>Utilities</t>
  </si>
  <si>
    <t>Vehicle &amp; Equipment Maintenance</t>
  </si>
  <si>
    <t>Water Main Rehabilitation</t>
  </si>
  <si>
    <t>Equipment Leases</t>
  </si>
  <si>
    <t>Credit/Debit Card Charges</t>
  </si>
  <si>
    <t>Total Suppies &amp; Materials</t>
  </si>
  <si>
    <t>Total Purchased Services</t>
  </si>
  <si>
    <t>Total Repairs &amp; Maintenace</t>
  </si>
  <si>
    <t>Miscellaneous Expense</t>
  </si>
  <si>
    <t>Total Miscellaneous</t>
  </si>
  <si>
    <t>Total Debt Service</t>
  </si>
  <si>
    <t>Capital Outlay</t>
  </si>
  <si>
    <t>Fund Balances, Beginning of Year</t>
  </si>
  <si>
    <t>Fund Balances, End of Year</t>
  </si>
  <si>
    <t>Outside Labor</t>
  </si>
  <si>
    <t>Bad Debts</t>
  </si>
  <si>
    <t>Capital Expenditures</t>
  </si>
  <si>
    <t>Total Capital Expenditures</t>
  </si>
  <si>
    <t>Plant Maintenance</t>
  </si>
  <si>
    <t>STRATMOOR HILLS SANITATION DISTRICT</t>
  </si>
  <si>
    <t>Sanitation Assessment</t>
  </si>
  <si>
    <t>Bank Fees</t>
  </si>
  <si>
    <t>Maintenance Contract</t>
  </si>
  <si>
    <t>Sewage Treatment</t>
  </si>
  <si>
    <t>Collection System Maintenance</t>
  </si>
  <si>
    <t>Equipment/Vehicle Maintenance</t>
  </si>
  <si>
    <t>Collection System Rehabilitation</t>
  </si>
  <si>
    <t>Principal &amp; Interest</t>
  </si>
  <si>
    <t>GRAND TOTAL EXPENDITURES</t>
  </si>
  <si>
    <t>Training &amp; Travel</t>
  </si>
  <si>
    <t>Billing Expenses</t>
  </si>
  <si>
    <t>Meeting Expense (Board Salaries)</t>
  </si>
  <si>
    <t>Billing Expense (On-line Bill Pay)</t>
  </si>
  <si>
    <r>
      <t>Small Tools (</t>
    </r>
    <r>
      <rPr>
        <sz val="14"/>
        <rFont val="Times New Roman"/>
        <family val="1"/>
      </rPr>
      <t>Equipment</t>
    </r>
    <r>
      <rPr>
        <sz val="14"/>
        <color theme="1"/>
        <rFont val="Times New Roman"/>
        <family val="1"/>
      </rPr>
      <t>)</t>
    </r>
  </si>
  <si>
    <t xml:space="preserve"> </t>
  </si>
  <si>
    <t>Construction Water Income</t>
  </si>
  <si>
    <t>Rental Income (Tower)</t>
  </si>
  <si>
    <t>Cost of Water (Raw)</t>
  </si>
  <si>
    <t>Telephone / Internet</t>
  </si>
  <si>
    <t>Bank Charges (incl. NSF)</t>
  </si>
  <si>
    <t>Excess (Deficiency) Revenues and Other Sources Over (Under) Expenditures and Other Uses</t>
  </si>
  <si>
    <t>N.S.F.  Check Fees</t>
  </si>
  <si>
    <t>SRF Loan Interest Expense</t>
  </si>
  <si>
    <t>SRF Loan Principle Expense</t>
  </si>
  <si>
    <t>Salaries &amp; Wages Operations</t>
  </si>
  <si>
    <t>Grant Projects (CRWA)</t>
  </si>
  <si>
    <t>SRF Loan (CWRPA)</t>
  </si>
  <si>
    <t>Water Lease Income (Laughlin Ditch)</t>
  </si>
  <si>
    <t>Air Force Capital Contribution (ESA)</t>
  </si>
  <si>
    <t>Air Force Operating Contribution (ESA)</t>
  </si>
  <si>
    <t>2022 YTD</t>
  </si>
  <si>
    <t xml:space="preserve"> 2023 BUDGET</t>
  </si>
  <si>
    <t>2023 WATER FUND ENTERPRISE BUDGET</t>
  </si>
  <si>
    <t>2023 BUDGET</t>
  </si>
  <si>
    <t>Grant Funding (CDPHE)(ARPA)</t>
  </si>
  <si>
    <t>Emergency Connection CSU</t>
  </si>
  <si>
    <t>as of 12/01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</si>
</sst>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4"/>
      <color rgb="FF0070C0"/>
      <name val="Times New Roman"/>
      <family val="1"/>
    </font>
    <font>
      <sz val="11"/>
      <color rgb="FF0070C0"/>
      <name val="Calibri"/>
      <family val="2"/>
    </font>
    <font>
      <b/>
      <sz val="14"/>
      <color rgb="FF0070C0"/>
      <name val="Times New Roman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9" fontId="0" fillId="2" borderId="0" xfId="0" applyNumberFormat="1" applyFill="1"/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0" fillId="2" borderId="0" xfId="1" applyNumberFormat="1" applyFont="1" applyFill="1"/>
    <xf numFmtId="164" fontId="2" fillId="2" borderId="0" xfId="1" applyNumberFormat="1" applyFont="1" applyFill="1"/>
    <xf numFmtId="164" fontId="4" fillId="2" borderId="0" xfId="1" applyNumberFormat="1" applyFont="1" applyFill="1"/>
    <xf numFmtId="164" fontId="2" fillId="2" borderId="1" xfId="1" applyNumberFormat="1" applyFont="1" applyFill="1" applyBorder="1"/>
    <xf numFmtId="164" fontId="2" fillId="2" borderId="0" xfId="0" applyNumberFormat="1" applyFont="1" applyFill="1"/>
    <xf numFmtId="164" fontId="3" fillId="2" borderId="2" xfId="0" applyNumberFormat="1" applyFont="1" applyFill="1" applyBorder="1"/>
    <xf numFmtId="164" fontId="5" fillId="2" borderId="2" xfId="1" applyNumberFormat="1" applyFont="1" applyFill="1" applyBorder="1"/>
    <xf numFmtId="1" fontId="3" fillId="2" borderId="0" xfId="1" applyNumberFormat="1" applyFont="1" applyFill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164" fontId="2" fillId="2" borderId="3" xfId="1" applyNumberFormat="1" applyFont="1" applyFill="1" applyBorder="1"/>
    <xf numFmtId="164" fontId="4" fillId="2" borderId="1" xfId="1" applyNumberFormat="1" applyFont="1" applyFill="1" applyBorder="1"/>
    <xf numFmtId="164" fontId="2" fillId="2" borderId="0" xfId="1" applyNumberFormat="1" applyFont="1" applyFill="1" applyBorder="1"/>
    <xf numFmtId="164" fontId="3" fillId="2" borderId="0" xfId="1" applyNumberFormat="1" applyFont="1" applyFill="1" applyBorder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44" fontId="2" fillId="2" borderId="0" xfId="1" applyFont="1" applyFill="1" applyAlignment="1">
      <alignment horizontal="center"/>
    </xf>
    <xf numFmtId="164" fontId="3" fillId="2" borderId="0" xfId="0" applyNumberFormat="1" applyFont="1" applyFill="1"/>
    <xf numFmtId="164" fontId="4" fillId="2" borderId="0" xfId="0" applyNumberFormat="1" applyFont="1" applyFill="1"/>
    <xf numFmtId="164" fontId="4" fillId="2" borderId="0" xfId="1" applyNumberFormat="1" applyFont="1" applyFill="1" applyBorder="1" applyAlignment="1">
      <alignment horizontal="center"/>
    </xf>
    <xf numFmtId="164" fontId="4" fillId="2" borderId="3" xfId="1" applyNumberFormat="1" applyFont="1" applyFill="1" applyBorder="1"/>
    <xf numFmtId="0" fontId="7" fillId="2" borderId="0" xfId="0" applyFont="1" applyFill="1"/>
    <xf numFmtId="164" fontId="4" fillId="2" borderId="0" xfId="1" applyNumberFormat="1" applyFont="1" applyFill="1" applyBorder="1"/>
    <xf numFmtId="164" fontId="5" fillId="2" borderId="2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9" fontId="0" fillId="0" borderId="0" xfId="0" applyNumberFormat="1"/>
    <xf numFmtId="0" fontId="4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164" fontId="8" fillId="2" borderId="0" xfId="1" applyNumberFormat="1" applyFont="1" applyFill="1"/>
    <xf numFmtId="9" fontId="6" fillId="0" borderId="0" xfId="0" applyNumberFormat="1" applyFont="1"/>
    <xf numFmtId="9" fontId="9" fillId="2" borderId="0" xfId="2" applyNumberFormat="1" applyFont="1" applyFill="1"/>
    <xf numFmtId="0" fontId="9" fillId="0" borderId="0" xfId="0" applyFont="1"/>
    <xf numFmtId="0" fontId="9" fillId="2" borderId="0" xfId="0" applyFont="1" applyFill="1"/>
    <xf numFmtId="165" fontId="2" fillId="2" borderId="0" xfId="1" applyNumberFormat="1" applyFont="1" applyFill="1" applyAlignment="1">
      <alignment horizontal="center"/>
    </xf>
    <xf numFmtId="9" fontId="9" fillId="0" borderId="0" xfId="0" applyNumberFormat="1" applyFont="1"/>
    <xf numFmtId="0" fontId="8" fillId="0" borderId="0" xfId="0" applyFont="1" applyAlignment="1">
      <alignment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164" fontId="10" fillId="2" borderId="0" xfId="1" applyNumberFormat="1" applyFont="1" applyFill="1"/>
    <xf numFmtId="0" fontId="8" fillId="2" borderId="0" xfId="0" applyFont="1" applyFill="1"/>
    <xf numFmtId="164" fontId="8" fillId="2" borderId="0" xfId="1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8" fillId="2" borderId="0" xfId="0" applyNumberFormat="1" applyFont="1" applyFill="1"/>
    <xf numFmtId="165" fontId="8" fillId="2" borderId="0" xfId="1" applyNumberFormat="1" applyFont="1" applyFill="1"/>
    <xf numFmtId="165" fontId="8" fillId="2" borderId="0" xfId="1" applyNumberFormat="1" applyFont="1" applyFill="1" applyAlignment="1">
      <alignment horizontal="center"/>
    </xf>
    <xf numFmtId="164" fontId="11" fillId="2" borderId="0" xfId="1" applyNumberFormat="1" applyFont="1" applyFill="1"/>
    <xf numFmtId="0" fontId="11" fillId="0" borderId="0" xfId="0" applyFont="1"/>
    <xf numFmtId="164" fontId="8" fillId="2" borderId="0" xfId="1" applyNumberFormat="1" applyFont="1" applyFill="1" applyBorder="1" applyAlignment="1">
      <alignment horizontal="center"/>
    </xf>
    <xf numFmtId="164" fontId="2" fillId="0" borderId="0" xfId="0" applyNumberFormat="1" applyFont="1"/>
    <xf numFmtId="164" fontId="4" fillId="0" borderId="0" xfId="1" applyNumberFormat="1" applyFont="1" applyFill="1"/>
    <xf numFmtId="0" fontId="3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CBB48-D4A4-4144-BA2D-3734E1D4F9EB}">
  <sheetPr>
    <pageSetUpPr fitToPage="1"/>
  </sheetPr>
  <dimension ref="A1:I149"/>
  <sheetViews>
    <sheetView zoomScaleNormal="100" workbookViewId="0">
      <selection activeCell="E122" sqref="E122"/>
    </sheetView>
  </sheetViews>
  <sheetFormatPr defaultRowHeight="18.75" x14ac:dyDescent="0.3"/>
  <cols>
    <col min="1" max="1" width="17.42578125" style="2" customWidth="1"/>
    <col min="2" max="2" width="46.28515625" style="1" customWidth="1"/>
    <col min="3" max="4" width="16.7109375" style="10" customWidth="1"/>
    <col min="5" max="5" width="17.5703125" style="11" bestFit="1" customWidth="1"/>
    <col min="6" max="6" width="19.85546875" style="11" bestFit="1" customWidth="1"/>
    <col min="7" max="7" width="18.85546875" style="11" customWidth="1"/>
    <col min="8" max="8" width="5.140625" customWidth="1"/>
  </cols>
  <sheetData>
    <row r="1" spans="1:8" x14ac:dyDescent="0.3">
      <c r="A1" s="68" t="s">
        <v>20</v>
      </c>
      <c r="B1" s="68"/>
      <c r="C1" s="68"/>
      <c r="D1" s="68"/>
      <c r="E1" s="68"/>
      <c r="F1" s="68"/>
      <c r="G1" s="68"/>
    </row>
    <row r="2" spans="1:8" x14ac:dyDescent="0.3">
      <c r="A2" s="68" t="s">
        <v>114</v>
      </c>
      <c r="B2" s="68"/>
      <c r="C2" s="68"/>
      <c r="D2" s="68"/>
      <c r="E2" s="68"/>
      <c r="F2" s="68"/>
      <c r="G2" s="68"/>
    </row>
    <row r="3" spans="1:8" x14ac:dyDescent="0.3">
      <c r="A3" s="8"/>
      <c r="B3" s="8"/>
      <c r="C3" s="13"/>
      <c r="D3" s="13"/>
      <c r="E3" s="13"/>
      <c r="F3" s="13"/>
      <c r="G3" s="13"/>
    </row>
    <row r="4" spans="1:8" x14ac:dyDescent="0.3">
      <c r="A4" s="68" t="s">
        <v>21</v>
      </c>
      <c r="B4" s="68"/>
      <c r="C4" s="68"/>
      <c r="D4" s="68"/>
      <c r="E4" s="68"/>
      <c r="F4" s="68"/>
      <c r="G4" s="68"/>
    </row>
    <row r="6" spans="1:8" x14ac:dyDescent="0.3">
      <c r="A6" s="8"/>
      <c r="B6" s="3"/>
      <c r="C6" s="13">
        <v>2021</v>
      </c>
      <c r="D6" s="13">
        <v>2022</v>
      </c>
      <c r="E6" s="13" t="s">
        <v>112</v>
      </c>
      <c r="F6" s="13">
        <v>2022</v>
      </c>
      <c r="G6" s="13">
        <v>2023</v>
      </c>
    </row>
    <row r="7" spans="1:8" x14ac:dyDescent="0.3">
      <c r="A7" s="4" t="s">
        <v>0</v>
      </c>
      <c r="B7" s="4" t="s">
        <v>1</v>
      </c>
      <c r="C7" s="14" t="s">
        <v>2</v>
      </c>
      <c r="D7" s="14" t="s">
        <v>3</v>
      </c>
      <c r="E7" s="45" t="s">
        <v>118</v>
      </c>
      <c r="F7" s="14" t="s">
        <v>4</v>
      </c>
      <c r="G7" s="14" t="s">
        <v>3</v>
      </c>
    </row>
    <row r="8" spans="1:8" x14ac:dyDescent="0.3">
      <c r="F8" s="15"/>
      <c r="G8" s="15"/>
    </row>
    <row r="9" spans="1:8" x14ac:dyDescent="0.3">
      <c r="B9" s="8" t="s">
        <v>5</v>
      </c>
      <c r="C9" s="19"/>
      <c r="D9" s="16"/>
      <c r="E9" s="10"/>
      <c r="F9" s="17"/>
      <c r="G9" s="17"/>
    </row>
    <row r="10" spans="1:8" x14ac:dyDescent="0.3">
      <c r="A10" s="2">
        <v>5110</v>
      </c>
      <c r="B10" s="1" t="s">
        <v>6</v>
      </c>
      <c r="C10" s="16">
        <v>1434705</v>
      </c>
      <c r="D10" s="17">
        <v>1650000</v>
      </c>
      <c r="E10" s="16">
        <v>1471614</v>
      </c>
      <c r="F10" s="17">
        <v>1600000</v>
      </c>
      <c r="G10" s="17">
        <v>1699500</v>
      </c>
      <c r="H10" s="12"/>
    </row>
    <row r="11" spans="1:8" x14ac:dyDescent="0.3">
      <c r="A11" s="2">
        <v>5120</v>
      </c>
      <c r="B11" s="1" t="s">
        <v>97</v>
      </c>
      <c r="C11" s="16">
        <v>1490</v>
      </c>
      <c r="D11" s="17">
        <v>10000</v>
      </c>
      <c r="E11" s="16">
        <v>0</v>
      </c>
      <c r="F11" s="17">
        <v>0</v>
      </c>
      <c r="G11" s="17">
        <v>2500</v>
      </c>
      <c r="H11" s="43"/>
    </row>
    <row r="12" spans="1:8" x14ac:dyDescent="0.3">
      <c r="A12" s="9">
        <v>5121</v>
      </c>
      <c r="B12" s="42" t="s">
        <v>109</v>
      </c>
      <c r="C12" s="16">
        <v>29304</v>
      </c>
      <c r="D12" s="17">
        <v>15500</v>
      </c>
      <c r="E12" s="16">
        <v>22670</v>
      </c>
      <c r="F12" s="17">
        <v>24000</v>
      </c>
      <c r="G12" s="17">
        <v>25000</v>
      </c>
      <c r="H12" s="43"/>
    </row>
    <row r="13" spans="1:8" x14ac:dyDescent="0.3">
      <c r="A13" s="2">
        <v>5113</v>
      </c>
      <c r="B13" s="42" t="s">
        <v>111</v>
      </c>
      <c r="C13" s="16">
        <v>112564</v>
      </c>
      <c r="D13" s="67">
        <v>10000</v>
      </c>
      <c r="E13" s="16">
        <v>134761</v>
      </c>
      <c r="F13" s="17">
        <v>135000</v>
      </c>
      <c r="G13" s="17">
        <v>49500</v>
      </c>
    </row>
    <row r="14" spans="1:8" x14ac:dyDescent="0.3">
      <c r="B14" s="1" t="s">
        <v>7</v>
      </c>
      <c r="C14" s="18">
        <f>SUM(C10:C13)</f>
        <v>1578063</v>
      </c>
      <c r="D14" s="18">
        <f>D10+D11+D13+D12</f>
        <v>1685500</v>
      </c>
      <c r="E14" s="18">
        <f>SUM(E10:E13)</f>
        <v>1629045</v>
      </c>
      <c r="F14" s="25">
        <f>SUM(F10:F13)</f>
        <v>1759000</v>
      </c>
      <c r="G14" s="25">
        <f>SUM(G10:G13)</f>
        <v>1776500</v>
      </c>
    </row>
    <row r="15" spans="1:8" x14ac:dyDescent="0.3">
      <c r="B15" s="64"/>
      <c r="C15" s="19"/>
      <c r="D15" s="19"/>
      <c r="E15" s="10"/>
      <c r="F15" s="17"/>
      <c r="G15" s="63"/>
    </row>
    <row r="16" spans="1:8" x14ac:dyDescent="0.3">
      <c r="B16" s="8" t="s">
        <v>8</v>
      </c>
      <c r="C16" s="19"/>
      <c r="D16" s="19"/>
      <c r="E16" s="10"/>
      <c r="F16" s="17"/>
      <c r="G16" s="17"/>
    </row>
    <row r="17" spans="1:8" x14ac:dyDescent="0.3">
      <c r="A17" s="2">
        <v>5260</v>
      </c>
      <c r="B17" s="1" t="s">
        <v>103</v>
      </c>
      <c r="C17" s="16">
        <v>85</v>
      </c>
      <c r="D17" s="17">
        <v>400</v>
      </c>
      <c r="E17" s="17">
        <v>110</v>
      </c>
      <c r="F17" s="17">
        <v>110</v>
      </c>
      <c r="G17" s="17">
        <v>400</v>
      </c>
    </row>
    <row r="18" spans="1:8" x14ac:dyDescent="0.3">
      <c r="A18" s="2">
        <v>5210</v>
      </c>
      <c r="B18" s="1" t="s">
        <v>9</v>
      </c>
      <c r="C18" s="16">
        <v>580</v>
      </c>
      <c r="D18" s="17">
        <v>5000</v>
      </c>
      <c r="E18" s="17">
        <v>14794</v>
      </c>
      <c r="F18" s="17">
        <v>15000</v>
      </c>
      <c r="G18" s="17">
        <v>5500</v>
      </c>
    </row>
    <row r="19" spans="1:8" x14ac:dyDescent="0.3">
      <c r="A19" s="2">
        <v>5250</v>
      </c>
      <c r="B19" s="1" t="s">
        <v>10</v>
      </c>
      <c r="C19" s="16">
        <v>36571</v>
      </c>
      <c r="D19" s="17">
        <v>30000</v>
      </c>
      <c r="E19" s="17">
        <v>54648</v>
      </c>
      <c r="F19" s="17">
        <v>57000</v>
      </c>
      <c r="G19" s="17">
        <v>35000</v>
      </c>
      <c r="H19" s="43"/>
    </row>
    <row r="20" spans="1:8" x14ac:dyDescent="0.3">
      <c r="A20" s="2">
        <v>5240</v>
      </c>
      <c r="B20" s="1" t="s">
        <v>98</v>
      </c>
      <c r="C20" s="16">
        <v>60042</v>
      </c>
      <c r="D20" s="17">
        <v>50000</v>
      </c>
      <c r="E20" s="17">
        <v>26752</v>
      </c>
      <c r="F20" s="17">
        <v>43000</v>
      </c>
      <c r="G20" s="17">
        <v>50000</v>
      </c>
      <c r="H20" s="43"/>
    </row>
    <row r="21" spans="1:8" x14ac:dyDescent="0.3">
      <c r="A21" s="2">
        <v>5230</v>
      </c>
      <c r="B21" s="1" t="s">
        <v>11</v>
      </c>
      <c r="C21" s="16">
        <v>0</v>
      </c>
      <c r="D21" s="17">
        <v>0</v>
      </c>
      <c r="E21" s="17">
        <v>0</v>
      </c>
      <c r="F21" s="17">
        <v>0</v>
      </c>
      <c r="G21" s="17">
        <v>0</v>
      </c>
    </row>
    <row r="22" spans="1:8" x14ac:dyDescent="0.3">
      <c r="A22" s="2">
        <v>5220</v>
      </c>
      <c r="B22" s="1" t="s">
        <v>18</v>
      </c>
      <c r="C22" s="16">
        <v>3929</v>
      </c>
      <c r="D22" s="17">
        <v>1500</v>
      </c>
      <c r="E22" s="17">
        <v>22072</v>
      </c>
      <c r="F22" s="17">
        <v>23000</v>
      </c>
      <c r="G22" s="17">
        <v>1500</v>
      </c>
    </row>
    <row r="23" spans="1:8" x14ac:dyDescent="0.3">
      <c r="B23" s="1" t="s">
        <v>12</v>
      </c>
      <c r="C23" s="18">
        <f>SUM(C17:C22)</f>
        <v>101207</v>
      </c>
      <c r="D23" s="18">
        <f>SUM(D17:D22)</f>
        <v>86900</v>
      </c>
      <c r="E23" s="18">
        <f>SUM(E17:E22)</f>
        <v>118376</v>
      </c>
      <c r="F23" s="18">
        <f>SUM(F17:F22)</f>
        <v>138110</v>
      </c>
      <c r="G23" s="18">
        <f>SUM(G17:G22)</f>
        <v>92400</v>
      </c>
    </row>
    <row r="24" spans="1:8" x14ac:dyDescent="0.3">
      <c r="C24" s="19"/>
      <c r="D24" s="16"/>
      <c r="E24" s="10"/>
      <c r="F24" s="16"/>
      <c r="G24" s="16"/>
    </row>
    <row r="25" spans="1:8" x14ac:dyDescent="0.3">
      <c r="B25" s="8" t="s">
        <v>13</v>
      </c>
      <c r="C25" s="19"/>
      <c r="D25" s="16"/>
      <c r="E25" s="10"/>
      <c r="F25" s="16"/>
      <c r="G25" s="16"/>
    </row>
    <row r="26" spans="1:8" x14ac:dyDescent="0.3">
      <c r="A26" s="2">
        <v>5331</v>
      </c>
      <c r="B26" s="1" t="s">
        <v>14</v>
      </c>
      <c r="C26" s="16">
        <v>240000</v>
      </c>
      <c r="D26" s="16">
        <v>300000</v>
      </c>
      <c r="E26" s="16">
        <v>295000</v>
      </c>
      <c r="F26" s="17">
        <v>300000</v>
      </c>
      <c r="G26" s="17">
        <v>400000</v>
      </c>
    </row>
    <row r="27" spans="1:8" x14ac:dyDescent="0.3">
      <c r="A27" s="2">
        <v>5332</v>
      </c>
      <c r="B27" s="1" t="s">
        <v>15</v>
      </c>
      <c r="C27" s="16">
        <v>173923</v>
      </c>
      <c r="D27" s="16">
        <v>170000</v>
      </c>
      <c r="E27" s="16">
        <v>179087</v>
      </c>
      <c r="F27" s="17">
        <v>180000</v>
      </c>
      <c r="G27" s="17">
        <v>175000</v>
      </c>
    </row>
    <row r="28" spans="1:8" x14ac:dyDescent="0.3">
      <c r="A28" s="2">
        <v>5310</v>
      </c>
      <c r="B28" s="1" t="s">
        <v>16</v>
      </c>
      <c r="C28" s="16">
        <v>511000</v>
      </c>
      <c r="D28" s="16">
        <v>0</v>
      </c>
      <c r="E28" s="16">
        <v>46865</v>
      </c>
      <c r="F28" s="17">
        <v>46865</v>
      </c>
      <c r="G28" s="17">
        <v>100000</v>
      </c>
    </row>
    <row r="29" spans="1:8" x14ac:dyDescent="0.3">
      <c r="A29" s="2">
        <v>5350</v>
      </c>
      <c r="B29" s="42" t="s">
        <v>110</v>
      </c>
      <c r="C29" s="16">
        <v>331471</v>
      </c>
      <c r="D29" s="16">
        <v>0</v>
      </c>
      <c r="E29" s="16">
        <v>0</v>
      </c>
      <c r="F29" s="17">
        <v>0</v>
      </c>
      <c r="G29" s="17">
        <v>0</v>
      </c>
    </row>
    <row r="30" spans="1:8" x14ac:dyDescent="0.3">
      <c r="A30" s="2">
        <v>5630</v>
      </c>
      <c r="B30" s="42" t="s">
        <v>108</v>
      </c>
      <c r="C30" s="16">
        <v>2030147</v>
      </c>
      <c r="D30" s="16">
        <v>1000000</v>
      </c>
      <c r="E30" s="16">
        <v>948437</v>
      </c>
      <c r="F30" s="17">
        <v>948437</v>
      </c>
      <c r="G30" s="17">
        <v>0</v>
      </c>
    </row>
    <row r="31" spans="1:8" x14ac:dyDescent="0.3">
      <c r="A31" s="2">
        <v>5341</v>
      </c>
      <c r="B31" s="1" t="s">
        <v>116</v>
      </c>
      <c r="C31" s="16">
        <v>0</v>
      </c>
      <c r="D31" s="16">
        <v>0</v>
      </c>
      <c r="E31" s="16">
        <v>0</v>
      </c>
      <c r="F31" s="17">
        <v>0</v>
      </c>
      <c r="G31" s="17">
        <v>712500</v>
      </c>
    </row>
    <row r="32" spans="1:8" x14ac:dyDescent="0.3">
      <c r="B32" s="1" t="s">
        <v>17</v>
      </c>
      <c r="C32" s="18">
        <f>SUM(C26:C31)</f>
        <v>3286541</v>
      </c>
      <c r="D32" s="18">
        <f>SUM(D26:D31)</f>
        <v>1470000</v>
      </c>
      <c r="E32" s="18">
        <f>SUM(E26:E31)</f>
        <v>1469389</v>
      </c>
      <c r="F32" s="18">
        <f>SUM(F26:F31)</f>
        <v>1475302</v>
      </c>
      <c r="G32" s="18">
        <f>SUM(G26:G31)</f>
        <v>1387500</v>
      </c>
    </row>
    <row r="33" spans="1:8" x14ac:dyDescent="0.3">
      <c r="C33" s="19"/>
      <c r="D33" s="19"/>
      <c r="E33" s="10"/>
      <c r="F33" s="16"/>
      <c r="G33" s="16"/>
    </row>
    <row r="34" spans="1:8" ht="19.5" thickBot="1" x14ac:dyDescent="0.35">
      <c r="B34" s="3" t="s">
        <v>19</v>
      </c>
      <c r="C34" s="20">
        <f>C14+C23+C32</f>
        <v>4965811</v>
      </c>
      <c r="D34" s="20">
        <f>D14+D23+D32</f>
        <v>3242400</v>
      </c>
      <c r="E34" s="20">
        <f>E14+E23+E32</f>
        <v>3216810</v>
      </c>
      <c r="F34" s="21">
        <f>F14+F23+F32</f>
        <v>3372412</v>
      </c>
      <c r="G34" s="21">
        <f>G14+G23+G32</f>
        <v>3256400</v>
      </c>
    </row>
    <row r="35" spans="1:8" ht="19.5" thickTop="1" x14ac:dyDescent="0.3">
      <c r="E35" s="10"/>
      <c r="F35" s="16"/>
      <c r="G35" s="16"/>
    </row>
    <row r="36" spans="1:8" x14ac:dyDescent="0.3">
      <c r="E36" s="10"/>
      <c r="F36" s="16"/>
      <c r="G36" s="16"/>
    </row>
    <row r="37" spans="1:8" x14ac:dyDescent="0.3">
      <c r="A37" s="68" t="s">
        <v>20</v>
      </c>
      <c r="B37" s="68"/>
      <c r="C37" s="68"/>
      <c r="D37" s="68"/>
      <c r="E37" s="68"/>
      <c r="F37" s="68"/>
      <c r="G37" s="68"/>
    </row>
    <row r="38" spans="1:8" x14ac:dyDescent="0.3">
      <c r="A38" s="68" t="s">
        <v>115</v>
      </c>
      <c r="B38" s="68"/>
      <c r="C38" s="68"/>
      <c r="D38" s="68"/>
      <c r="E38" s="68"/>
      <c r="F38" s="68"/>
      <c r="G38" s="68"/>
    </row>
    <row r="39" spans="1:8" x14ac:dyDescent="0.3">
      <c r="A39" s="8"/>
      <c r="B39" s="8"/>
      <c r="C39" s="13"/>
      <c r="D39" s="13"/>
      <c r="E39" s="13"/>
      <c r="F39" s="13"/>
      <c r="G39" s="13"/>
    </row>
    <row r="40" spans="1:8" x14ac:dyDescent="0.3">
      <c r="A40" s="68" t="s">
        <v>22</v>
      </c>
      <c r="B40" s="68"/>
      <c r="C40" s="68"/>
      <c r="D40" s="68"/>
      <c r="E40" s="68"/>
      <c r="F40" s="68"/>
      <c r="G40" s="68"/>
    </row>
    <row r="41" spans="1:8" x14ac:dyDescent="0.3">
      <c r="E41" s="10"/>
      <c r="F41" s="16"/>
      <c r="G41" s="16"/>
    </row>
    <row r="42" spans="1:8" x14ac:dyDescent="0.3">
      <c r="A42" s="8"/>
      <c r="B42" s="3"/>
      <c r="C42" s="13">
        <v>2021</v>
      </c>
      <c r="D42" s="13">
        <v>2022</v>
      </c>
      <c r="E42" s="13" t="s">
        <v>112</v>
      </c>
      <c r="F42" s="22">
        <v>2022</v>
      </c>
      <c r="G42" s="22">
        <v>2023</v>
      </c>
    </row>
    <row r="43" spans="1:8" x14ac:dyDescent="0.3">
      <c r="A43" s="4" t="s">
        <v>0</v>
      </c>
      <c r="B43" s="4" t="s">
        <v>1</v>
      </c>
      <c r="C43" s="14" t="s">
        <v>2</v>
      </c>
      <c r="D43" s="14" t="s">
        <v>3</v>
      </c>
      <c r="E43" s="45" t="s">
        <v>118</v>
      </c>
      <c r="F43" s="23" t="s">
        <v>4</v>
      </c>
      <c r="G43" s="23" t="s">
        <v>3</v>
      </c>
    </row>
    <row r="44" spans="1:8" x14ac:dyDescent="0.3">
      <c r="E44" s="10"/>
      <c r="F44" s="16" t="s">
        <v>96</v>
      </c>
      <c r="G44" s="16"/>
    </row>
    <row r="45" spans="1:8" x14ac:dyDescent="0.3">
      <c r="B45" s="8" t="s">
        <v>23</v>
      </c>
      <c r="E45" s="10"/>
      <c r="F45" s="16"/>
      <c r="G45" s="16"/>
    </row>
    <row r="46" spans="1:8" x14ac:dyDescent="0.3">
      <c r="A46" s="2">
        <v>6010</v>
      </c>
      <c r="B46" s="1" t="s">
        <v>106</v>
      </c>
      <c r="C46" s="16">
        <v>615392</v>
      </c>
      <c r="D46" s="17">
        <v>646000</v>
      </c>
      <c r="E46" s="16">
        <v>587095</v>
      </c>
      <c r="F46" s="17">
        <v>600000</v>
      </c>
      <c r="G46" s="17">
        <v>650000</v>
      </c>
      <c r="H46" s="47"/>
    </row>
    <row r="47" spans="1:8" x14ac:dyDescent="0.3">
      <c r="A47" s="2">
        <v>6020</v>
      </c>
      <c r="B47" s="1" t="s">
        <v>24</v>
      </c>
      <c r="C47" s="16">
        <v>46494</v>
      </c>
      <c r="D47" s="17">
        <v>49400</v>
      </c>
      <c r="E47" s="16">
        <v>48223</v>
      </c>
      <c r="F47" s="17">
        <v>49500</v>
      </c>
      <c r="G47" s="17">
        <v>49500</v>
      </c>
      <c r="H47" s="47"/>
    </row>
    <row r="48" spans="1:8" x14ac:dyDescent="0.3">
      <c r="A48" s="2">
        <v>6050</v>
      </c>
      <c r="B48" s="1" t="s">
        <v>25</v>
      </c>
      <c r="C48" s="16">
        <v>15280</v>
      </c>
      <c r="D48" s="17">
        <v>17440</v>
      </c>
      <c r="E48" s="16">
        <v>13451</v>
      </c>
      <c r="F48" s="17">
        <v>17000</v>
      </c>
      <c r="G48" s="17">
        <v>17000</v>
      </c>
      <c r="H48" s="47"/>
    </row>
    <row r="49" spans="1:8" x14ac:dyDescent="0.3">
      <c r="A49" s="2">
        <v>6040</v>
      </c>
      <c r="B49" s="1" t="s">
        <v>26</v>
      </c>
      <c r="C49" s="16">
        <v>1819</v>
      </c>
      <c r="D49" s="17">
        <v>2100</v>
      </c>
      <c r="E49" s="16">
        <v>1002</v>
      </c>
      <c r="F49" s="17">
        <v>1500</v>
      </c>
      <c r="G49" s="17">
        <v>2100</v>
      </c>
      <c r="H49" s="47"/>
    </row>
    <row r="50" spans="1:8" x14ac:dyDescent="0.3">
      <c r="A50" s="2">
        <v>6070</v>
      </c>
      <c r="B50" s="1" t="s">
        <v>27</v>
      </c>
      <c r="C50" s="16">
        <v>16302</v>
      </c>
      <c r="D50" s="17">
        <v>16800</v>
      </c>
      <c r="E50" s="16">
        <v>14186</v>
      </c>
      <c r="F50" s="17">
        <v>14186</v>
      </c>
      <c r="G50" s="17">
        <v>16500</v>
      </c>
      <c r="H50" s="47"/>
    </row>
    <row r="51" spans="1:8" x14ac:dyDescent="0.3">
      <c r="A51" s="2">
        <v>6060</v>
      </c>
      <c r="B51" s="1" t="s">
        <v>28</v>
      </c>
      <c r="C51" s="16">
        <v>146249</v>
      </c>
      <c r="D51" s="17">
        <v>149350</v>
      </c>
      <c r="E51" s="24">
        <v>136866</v>
      </c>
      <c r="F51" s="37">
        <v>150000</v>
      </c>
      <c r="G51" s="17">
        <v>150000</v>
      </c>
      <c r="H51" s="47"/>
    </row>
    <row r="52" spans="1:8" x14ac:dyDescent="0.3">
      <c r="B52" s="1" t="s">
        <v>29</v>
      </c>
      <c r="C52" s="18">
        <f>SUM(C46:C51)</f>
        <v>841536</v>
      </c>
      <c r="D52" s="18">
        <f>SUM(D46:D51)</f>
        <v>881090</v>
      </c>
      <c r="E52" s="16">
        <f>SUM(E46:E51)</f>
        <v>800823</v>
      </c>
      <c r="F52" s="16">
        <f>SUM(F46:F51)</f>
        <v>832186</v>
      </c>
      <c r="G52" s="18">
        <f>SUM(G46:G51)</f>
        <v>885100</v>
      </c>
      <c r="H52" s="47"/>
    </row>
    <row r="53" spans="1:8" x14ac:dyDescent="0.3">
      <c r="B53" s="1" t="s">
        <v>96</v>
      </c>
      <c r="C53" s="19"/>
      <c r="D53" s="16"/>
      <c r="E53" s="16"/>
      <c r="F53" s="16"/>
      <c r="G53" s="16"/>
    </row>
    <row r="54" spans="1:8" x14ac:dyDescent="0.3">
      <c r="B54" s="8" t="s">
        <v>30</v>
      </c>
      <c r="C54" s="19"/>
      <c r="D54" s="16"/>
      <c r="E54" s="16"/>
      <c r="F54" s="16"/>
      <c r="G54" s="16"/>
    </row>
    <row r="55" spans="1:8" x14ac:dyDescent="0.3">
      <c r="A55" s="2">
        <v>6110</v>
      </c>
      <c r="B55" s="1" t="s">
        <v>31</v>
      </c>
      <c r="C55" s="16">
        <v>5958</v>
      </c>
      <c r="D55" s="16">
        <v>10500</v>
      </c>
      <c r="E55" s="16">
        <v>6309</v>
      </c>
      <c r="F55" s="17">
        <v>6500</v>
      </c>
      <c r="G55" s="16">
        <v>6000</v>
      </c>
      <c r="H55" s="48"/>
    </row>
    <row r="56" spans="1:8" x14ac:dyDescent="0.3">
      <c r="A56" s="2">
        <v>6120</v>
      </c>
      <c r="B56" s="1" t="s">
        <v>35</v>
      </c>
      <c r="C56" s="16">
        <v>1944</v>
      </c>
      <c r="D56" s="16">
        <v>1575</v>
      </c>
      <c r="E56" s="16">
        <v>1006</v>
      </c>
      <c r="F56" s="17">
        <v>1500</v>
      </c>
      <c r="G56" s="16">
        <v>2000</v>
      </c>
      <c r="H56" s="49"/>
    </row>
    <row r="57" spans="1:8" x14ac:dyDescent="0.3">
      <c r="A57" s="2">
        <v>6170</v>
      </c>
      <c r="B57" s="1" t="s">
        <v>36</v>
      </c>
      <c r="C57" s="16">
        <v>10657</v>
      </c>
      <c r="D57" s="16">
        <v>6300</v>
      </c>
      <c r="E57" s="16">
        <v>5605</v>
      </c>
      <c r="F57" s="17">
        <v>6500</v>
      </c>
      <c r="G57" s="16">
        <v>10000</v>
      </c>
      <c r="H57" s="49"/>
    </row>
    <row r="58" spans="1:8" x14ac:dyDescent="0.3">
      <c r="A58" s="2">
        <v>6130</v>
      </c>
      <c r="B58" s="1" t="s">
        <v>39</v>
      </c>
      <c r="C58" s="16">
        <v>0</v>
      </c>
      <c r="D58" s="17">
        <v>1500</v>
      </c>
      <c r="E58" s="16">
        <v>205</v>
      </c>
      <c r="F58" s="17">
        <v>205</v>
      </c>
      <c r="G58" s="16">
        <v>1500</v>
      </c>
      <c r="H58" s="49"/>
    </row>
    <row r="59" spans="1:8" x14ac:dyDescent="0.3">
      <c r="A59" s="2">
        <v>6140</v>
      </c>
      <c r="B59" s="1" t="s">
        <v>41</v>
      </c>
      <c r="C59" s="16">
        <v>25384</v>
      </c>
      <c r="D59" s="16">
        <v>18900</v>
      </c>
      <c r="E59" s="16">
        <v>24331</v>
      </c>
      <c r="F59" s="17">
        <v>30000</v>
      </c>
      <c r="G59" s="16">
        <v>30000</v>
      </c>
      <c r="H59" s="49"/>
    </row>
    <row r="60" spans="1:8" x14ac:dyDescent="0.3">
      <c r="A60" s="2">
        <v>6150</v>
      </c>
      <c r="B60" s="1" t="s">
        <v>95</v>
      </c>
      <c r="C60" s="16">
        <v>3351</v>
      </c>
      <c r="D60" s="16">
        <v>10500</v>
      </c>
      <c r="E60" s="16">
        <v>8008</v>
      </c>
      <c r="F60" s="17">
        <v>9000</v>
      </c>
      <c r="G60" s="16">
        <v>5000</v>
      </c>
      <c r="H60" s="49"/>
    </row>
    <row r="61" spans="1:8" x14ac:dyDescent="0.3">
      <c r="A61" s="2">
        <v>6160</v>
      </c>
      <c r="B61" s="1" t="s">
        <v>58</v>
      </c>
      <c r="C61" s="16">
        <v>533</v>
      </c>
      <c r="D61" s="16">
        <v>7350</v>
      </c>
      <c r="E61" s="16">
        <v>10419</v>
      </c>
      <c r="F61" s="17">
        <v>11000</v>
      </c>
      <c r="G61" s="16">
        <v>5000</v>
      </c>
      <c r="H61" s="49"/>
    </row>
    <row r="62" spans="1:8" x14ac:dyDescent="0.3">
      <c r="B62" s="1" t="s">
        <v>67</v>
      </c>
      <c r="C62" s="18">
        <f t="shared" ref="C62:F62" si="0">SUM(C55:C61)</f>
        <v>47827</v>
      </c>
      <c r="D62" s="18">
        <f t="shared" si="0"/>
        <v>56625</v>
      </c>
      <c r="E62" s="18">
        <f t="shared" si="0"/>
        <v>55883</v>
      </c>
      <c r="F62" s="18">
        <f t="shared" si="0"/>
        <v>64705</v>
      </c>
      <c r="G62" s="18">
        <f>SUM(G55:G61)</f>
        <v>59500</v>
      </c>
      <c r="H62" s="52"/>
    </row>
    <row r="63" spans="1:8" x14ac:dyDescent="0.3">
      <c r="C63" s="19"/>
      <c r="D63" s="16"/>
      <c r="E63" s="16"/>
      <c r="F63" s="16"/>
      <c r="G63" s="16"/>
      <c r="H63" s="49"/>
    </row>
    <row r="64" spans="1:8" x14ac:dyDescent="0.3">
      <c r="B64" s="8" t="s">
        <v>34</v>
      </c>
      <c r="C64" s="19"/>
      <c r="D64" s="16"/>
      <c r="E64" s="16"/>
      <c r="F64" s="16"/>
      <c r="G64" s="16"/>
      <c r="H64" s="49"/>
    </row>
    <row r="65" spans="1:8" x14ac:dyDescent="0.3">
      <c r="A65" s="2">
        <v>6212</v>
      </c>
      <c r="B65" s="7" t="s">
        <v>101</v>
      </c>
      <c r="C65" s="66">
        <v>32</v>
      </c>
      <c r="D65" s="17">
        <v>2100</v>
      </c>
      <c r="E65" s="16">
        <v>104</v>
      </c>
      <c r="F65" s="17">
        <v>104</v>
      </c>
      <c r="G65" s="17">
        <v>50</v>
      </c>
      <c r="H65" s="49"/>
    </row>
    <row r="66" spans="1:8" x14ac:dyDescent="0.3">
      <c r="A66" s="2">
        <v>6330</v>
      </c>
      <c r="B66" s="1" t="s">
        <v>37</v>
      </c>
      <c r="C66" s="66">
        <v>15562</v>
      </c>
      <c r="D66" s="17">
        <v>15750</v>
      </c>
      <c r="E66" s="16">
        <v>16929</v>
      </c>
      <c r="F66" s="17">
        <v>17000</v>
      </c>
      <c r="G66" s="17">
        <v>15750</v>
      </c>
      <c r="H66" s="49"/>
    </row>
    <row r="67" spans="1:8" x14ac:dyDescent="0.3">
      <c r="A67" s="2">
        <v>6251</v>
      </c>
      <c r="B67" s="1" t="s">
        <v>38</v>
      </c>
      <c r="C67" s="66">
        <v>10260</v>
      </c>
      <c r="D67" s="17">
        <v>10500</v>
      </c>
      <c r="E67" s="16">
        <v>14750</v>
      </c>
      <c r="F67" s="17">
        <v>14750</v>
      </c>
      <c r="G67" s="17">
        <v>11000</v>
      </c>
      <c r="H67" s="49"/>
    </row>
    <row r="68" spans="1:8" x14ac:dyDescent="0.3">
      <c r="A68" s="2">
        <v>6220</v>
      </c>
      <c r="B68" s="1" t="s">
        <v>94</v>
      </c>
      <c r="C68" s="66">
        <v>13150</v>
      </c>
      <c r="D68" s="17">
        <v>15750</v>
      </c>
      <c r="E68" s="16">
        <v>15041</v>
      </c>
      <c r="F68" s="17">
        <v>15500</v>
      </c>
      <c r="G68" s="17">
        <v>15750</v>
      </c>
      <c r="H68" s="49"/>
    </row>
    <row r="69" spans="1:8" x14ac:dyDescent="0.3">
      <c r="A69" s="2">
        <v>6340</v>
      </c>
      <c r="B69" s="1" t="s">
        <v>99</v>
      </c>
      <c r="C69" s="66">
        <v>38627</v>
      </c>
      <c r="D69" s="17">
        <v>31500</v>
      </c>
      <c r="E69" s="16">
        <v>41842</v>
      </c>
      <c r="F69" s="17">
        <v>42000</v>
      </c>
      <c r="G69" s="17">
        <v>40000</v>
      </c>
      <c r="H69" s="52"/>
    </row>
    <row r="70" spans="1:8" x14ac:dyDescent="0.3">
      <c r="A70" s="2">
        <v>6254</v>
      </c>
      <c r="B70" s="1" t="s">
        <v>40</v>
      </c>
      <c r="C70" s="66">
        <v>17717</v>
      </c>
      <c r="D70" s="17">
        <v>21000</v>
      </c>
      <c r="E70" s="16">
        <v>2895</v>
      </c>
      <c r="F70" s="17">
        <v>2900</v>
      </c>
      <c r="G70" s="17">
        <v>20000</v>
      </c>
      <c r="H70" s="49"/>
    </row>
    <row r="71" spans="1:8" x14ac:dyDescent="0.3">
      <c r="A71" s="2">
        <v>6350</v>
      </c>
      <c r="B71" s="1" t="s">
        <v>42</v>
      </c>
      <c r="C71" s="66">
        <v>369117</v>
      </c>
      <c r="D71" s="17">
        <v>399000</v>
      </c>
      <c r="E71" s="16">
        <v>342229</v>
      </c>
      <c r="F71" s="17">
        <v>450000</v>
      </c>
      <c r="G71" s="17">
        <v>513702</v>
      </c>
      <c r="H71" s="49"/>
    </row>
    <row r="72" spans="1:8" x14ac:dyDescent="0.3">
      <c r="B72" s="1" t="s">
        <v>46</v>
      </c>
      <c r="C72" s="19"/>
      <c r="D72" s="16"/>
      <c r="E72" s="16"/>
      <c r="F72" s="16"/>
      <c r="G72" s="16"/>
      <c r="H72" s="49"/>
    </row>
    <row r="73" spans="1:8" x14ac:dyDescent="0.3">
      <c r="A73" s="2">
        <v>6231</v>
      </c>
      <c r="B73" s="5" t="s">
        <v>47</v>
      </c>
      <c r="C73" s="19">
        <v>0</v>
      </c>
      <c r="D73" s="16">
        <v>0</v>
      </c>
      <c r="E73" s="16">
        <v>0</v>
      </c>
      <c r="F73" s="17">
        <v>0</v>
      </c>
      <c r="G73" s="16">
        <v>0</v>
      </c>
      <c r="H73" s="49"/>
    </row>
    <row r="74" spans="1:8" x14ac:dyDescent="0.3">
      <c r="A74" s="2">
        <v>6232</v>
      </c>
      <c r="B74" s="5" t="s">
        <v>48</v>
      </c>
      <c r="C74" s="19">
        <v>3646</v>
      </c>
      <c r="D74" s="16">
        <v>5250</v>
      </c>
      <c r="E74" s="16">
        <v>3611</v>
      </c>
      <c r="F74" s="17">
        <v>3611</v>
      </c>
      <c r="G74" s="16">
        <v>3700</v>
      </c>
      <c r="H74" s="49"/>
    </row>
    <row r="75" spans="1:8" x14ac:dyDescent="0.3">
      <c r="A75" s="2">
        <v>6233</v>
      </c>
      <c r="B75" s="5" t="s">
        <v>49</v>
      </c>
      <c r="C75" s="19">
        <v>13069</v>
      </c>
      <c r="D75" s="16">
        <v>14700</v>
      </c>
      <c r="E75" s="16">
        <v>13098</v>
      </c>
      <c r="F75" s="17">
        <v>13098</v>
      </c>
      <c r="G75" s="16">
        <v>16500</v>
      </c>
      <c r="H75" s="49"/>
    </row>
    <row r="76" spans="1:8" x14ac:dyDescent="0.3">
      <c r="A76" s="2">
        <v>6234</v>
      </c>
      <c r="B76" s="5" t="s">
        <v>50</v>
      </c>
      <c r="C76" s="19">
        <v>4791</v>
      </c>
      <c r="D76" s="16">
        <v>5250</v>
      </c>
      <c r="E76" s="16">
        <v>4233</v>
      </c>
      <c r="F76" s="17">
        <v>4233</v>
      </c>
      <c r="G76" s="16">
        <v>10000</v>
      </c>
      <c r="H76" s="49"/>
    </row>
    <row r="77" spans="1:8" x14ac:dyDescent="0.3">
      <c r="A77" s="2">
        <v>6235</v>
      </c>
      <c r="B77" s="5" t="s">
        <v>51</v>
      </c>
      <c r="C77" s="19">
        <v>21252</v>
      </c>
      <c r="D77" s="16">
        <v>21000</v>
      </c>
      <c r="E77" s="16">
        <v>19033</v>
      </c>
      <c r="F77" s="17">
        <v>19033</v>
      </c>
      <c r="G77" s="16">
        <v>22000</v>
      </c>
      <c r="H77" s="49"/>
    </row>
    <row r="78" spans="1:8" x14ac:dyDescent="0.3">
      <c r="A78" s="2">
        <v>6240</v>
      </c>
      <c r="B78" s="1" t="s">
        <v>53</v>
      </c>
      <c r="C78" s="19">
        <v>8783</v>
      </c>
      <c r="D78" s="16">
        <v>10500</v>
      </c>
      <c r="E78" s="16">
        <v>10719</v>
      </c>
      <c r="F78" s="17">
        <v>10719</v>
      </c>
      <c r="G78" s="16">
        <v>10500</v>
      </c>
      <c r="H78" s="49"/>
    </row>
    <row r="79" spans="1:8" x14ac:dyDescent="0.3">
      <c r="A79" s="2">
        <v>6252</v>
      </c>
      <c r="B79" s="1" t="s">
        <v>54</v>
      </c>
      <c r="C79" s="19">
        <v>1352</v>
      </c>
      <c r="D79" s="16">
        <v>10500</v>
      </c>
      <c r="E79" s="16">
        <v>16281</v>
      </c>
      <c r="F79" s="17">
        <v>16281</v>
      </c>
      <c r="G79" s="16">
        <v>2000</v>
      </c>
      <c r="H79" s="49"/>
    </row>
    <row r="80" spans="1:8" x14ac:dyDescent="0.3">
      <c r="A80" s="2">
        <v>6253</v>
      </c>
      <c r="B80" s="1" t="s">
        <v>76</v>
      </c>
      <c r="C80" s="19">
        <v>24742</v>
      </c>
      <c r="D80" s="16">
        <v>26250</v>
      </c>
      <c r="E80" s="16">
        <v>40511</v>
      </c>
      <c r="F80" s="17">
        <v>40511</v>
      </c>
      <c r="G80" s="16">
        <v>25000</v>
      </c>
      <c r="H80" s="49"/>
    </row>
    <row r="81" spans="1:8" x14ac:dyDescent="0.3">
      <c r="A81" s="2">
        <v>6260</v>
      </c>
      <c r="B81" s="1" t="s">
        <v>55</v>
      </c>
      <c r="C81" s="19">
        <v>9503</v>
      </c>
      <c r="D81" s="16">
        <v>12600</v>
      </c>
      <c r="E81" s="16">
        <v>10827</v>
      </c>
      <c r="F81" s="17">
        <v>10900</v>
      </c>
      <c r="G81" s="16">
        <v>10000</v>
      </c>
      <c r="H81" s="49"/>
    </row>
    <row r="82" spans="1:8" x14ac:dyDescent="0.3">
      <c r="A82" s="2">
        <v>6270</v>
      </c>
      <c r="B82" s="1" t="s">
        <v>59</v>
      </c>
      <c r="C82" s="19">
        <v>0</v>
      </c>
      <c r="D82" s="16">
        <v>0</v>
      </c>
      <c r="E82" s="16">
        <v>0</v>
      </c>
      <c r="F82" s="17">
        <v>0</v>
      </c>
      <c r="G82" s="16">
        <v>0</v>
      </c>
      <c r="H82" s="49"/>
    </row>
    <row r="83" spans="1:8" x14ac:dyDescent="0.3">
      <c r="A83" s="2">
        <v>6311</v>
      </c>
      <c r="B83" s="1" t="s">
        <v>100</v>
      </c>
      <c r="C83" s="19">
        <v>9420</v>
      </c>
      <c r="D83" s="16">
        <v>11550</v>
      </c>
      <c r="E83" s="16">
        <v>8768</v>
      </c>
      <c r="F83" s="17">
        <v>10000</v>
      </c>
      <c r="G83" s="16">
        <v>11550</v>
      </c>
      <c r="H83" s="49"/>
    </row>
    <row r="84" spans="1:8" x14ac:dyDescent="0.3">
      <c r="A84" s="2">
        <v>6280</v>
      </c>
      <c r="B84" s="1" t="s">
        <v>60</v>
      </c>
      <c r="C84" s="19">
        <v>10670</v>
      </c>
      <c r="D84" s="16">
        <v>21000</v>
      </c>
      <c r="E84" s="16">
        <v>10267</v>
      </c>
      <c r="F84" s="17">
        <v>11000</v>
      </c>
      <c r="G84" s="16">
        <v>15000</v>
      </c>
      <c r="H84" s="49"/>
    </row>
    <row r="85" spans="1:8" x14ac:dyDescent="0.3">
      <c r="A85" s="2">
        <v>6290</v>
      </c>
      <c r="B85" s="1" t="s">
        <v>91</v>
      </c>
      <c r="C85" s="19">
        <v>2348</v>
      </c>
      <c r="D85" s="16">
        <v>5250</v>
      </c>
      <c r="E85" s="16">
        <v>6654</v>
      </c>
      <c r="F85" s="17">
        <v>6700</v>
      </c>
      <c r="G85" s="16">
        <v>10000</v>
      </c>
      <c r="H85" s="49"/>
    </row>
    <row r="86" spans="1:8" x14ac:dyDescent="0.3">
      <c r="A86" s="2">
        <v>6300</v>
      </c>
      <c r="B86" s="1" t="s">
        <v>61</v>
      </c>
      <c r="C86" s="19">
        <v>3544</v>
      </c>
      <c r="D86" s="16">
        <v>5250</v>
      </c>
      <c r="E86" s="16">
        <v>4090</v>
      </c>
      <c r="F86" s="17">
        <v>4100</v>
      </c>
      <c r="G86" s="16">
        <v>4000</v>
      </c>
      <c r="H86" s="49"/>
    </row>
    <row r="87" spans="1:8" x14ac:dyDescent="0.3">
      <c r="A87" s="2">
        <v>6310</v>
      </c>
      <c r="B87" s="1" t="s">
        <v>62</v>
      </c>
      <c r="C87" s="19">
        <v>49262</v>
      </c>
      <c r="D87" s="16">
        <v>57750</v>
      </c>
      <c r="E87" s="16">
        <v>78611</v>
      </c>
      <c r="F87" s="17">
        <v>80000</v>
      </c>
      <c r="G87" s="16">
        <v>70000</v>
      </c>
      <c r="H87" s="49"/>
    </row>
    <row r="88" spans="1:8" x14ac:dyDescent="0.3">
      <c r="B88" s="1" t="s">
        <v>68</v>
      </c>
      <c r="C88" s="18">
        <f>SUM(C65:C87)</f>
        <v>626847</v>
      </c>
      <c r="D88" s="18">
        <f>SUM(D65:D87)</f>
        <v>702450</v>
      </c>
      <c r="E88" s="18">
        <f>SUM(E65:E87)</f>
        <v>660493</v>
      </c>
      <c r="F88" s="25">
        <f>SUM(F65:F87)</f>
        <v>772440</v>
      </c>
      <c r="G88" s="25">
        <f>SUM(G65:G87)</f>
        <v>826502</v>
      </c>
      <c r="H88" s="49"/>
    </row>
    <row r="89" spans="1:8" x14ac:dyDescent="0.3">
      <c r="C89" s="19"/>
      <c r="D89" s="16"/>
      <c r="E89" s="16"/>
      <c r="F89" s="17"/>
      <c r="G89" s="17"/>
      <c r="H89" s="49"/>
    </row>
    <row r="90" spans="1:8" x14ac:dyDescent="0.3">
      <c r="B90" s="8" t="s">
        <v>32</v>
      </c>
      <c r="C90" s="19"/>
      <c r="D90" s="16"/>
      <c r="E90" s="16"/>
      <c r="F90" s="17"/>
      <c r="G90" s="17"/>
      <c r="H90" s="49"/>
    </row>
    <row r="91" spans="1:8" x14ac:dyDescent="0.3">
      <c r="A91" s="2">
        <v>6410</v>
      </c>
      <c r="B91" s="1" t="s">
        <v>33</v>
      </c>
      <c r="C91" s="16">
        <v>126958</v>
      </c>
      <c r="D91" s="16">
        <v>157500</v>
      </c>
      <c r="E91" s="16">
        <v>131313</v>
      </c>
      <c r="F91" s="17">
        <v>140000</v>
      </c>
      <c r="G91" s="16">
        <v>150000</v>
      </c>
      <c r="H91" s="49"/>
    </row>
    <row r="92" spans="1:8" x14ac:dyDescent="0.3">
      <c r="A92" s="2">
        <v>6420</v>
      </c>
      <c r="B92" s="1" t="s">
        <v>80</v>
      </c>
      <c r="C92" s="16">
        <v>2847</v>
      </c>
      <c r="D92" s="16">
        <v>36750</v>
      </c>
      <c r="E92" s="16">
        <v>43335</v>
      </c>
      <c r="F92" s="17">
        <v>45000</v>
      </c>
      <c r="G92" s="16">
        <v>35000</v>
      </c>
      <c r="H92" s="49"/>
    </row>
    <row r="93" spans="1:8" x14ac:dyDescent="0.3">
      <c r="A93" s="2">
        <v>6430</v>
      </c>
      <c r="B93" s="1" t="s">
        <v>52</v>
      </c>
      <c r="C93" s="16">
        <v>4309</v>
      </c>
      <c r="D93" s="16">
        <v>10500</v>
      </c>
      <c r="E93" s="16">
        <v>5715</v>
      </c>
      <c r="F93" s="17">
        <v>6000</v>
      </c>
      <c r="G93" s="16">
        <v>10000</v>
      </c>
      <c r="H93" s="49"/>
    </row>
    <row r="94" spans="1:8" x14ac:dyDescent="0.3">
      <c r="A94" s="2">
        <v>6440</v>
      </c>
      <c r="B94" s="1" t="s">
        <v>63</v>
      </c>
      <c r="C94" s="16">
        <v>22133</v>
      </c>
      <c r="D94" s="16">
        <v>26250</v>
      </c>
      <c r="E94" s="16">
        <v>12000</v>
      </c>
      <c r="F94" s="17">
        <v>15000</v>
      </c>
      <c r="G94" s="16">
        <v>25000</v>
      </c>
      <c r="H94" s="49"/>
    </row>
    <row r="95" spans="1:8" x14ac:dyDescent="0.3">
      <c r="A95" s="2">
        <v>6450</v>
      </c>
      <c r="B95" s="1" t="s">
        <v>64</v>
      </c>
      <c r="C95" s="16">
        <v>0</v>
      </c>
      <c r="D95" s="16">
        <v>0</v>
      </c>
      <c r="E95" s="16">
        <v>0</v>
      </c>
      <c r="F95" s="17">
        <v>0</v>
      </c>
      <c r="G95" s="16">
        <v>0</v>
      </c>
      <c r="H95" s="49"/>
    </row>
    <row r="96" spans="1:8" x14ac:dyDescent="0.3">
      <c r="B96" s="1" t="s">
        <v>69</v>
      </c>
      <c r="C96" s="18">
        <f>SUM(C91:C95)</f>
        <v>156247</v>
      </c>
      <c r="D96" s="18">
        <f>SUM(D91:D95)</f>
        <v>231000</v>
      </c>
      <c r="E96" s="18">
        <f>SUM(E91:E95)</f>
        <v>192363</v>
      </c>
      <c r="F96" s="25">
        <f>SUM(F91:F95)</f>
        <v>206000</v>
      </c>
      <c r="G96" s="25">
        <f>SUM(G91:G95)</f>
        <v>220000</v>
      </c>
      <c r="H96" s="49"/>
    </row>
    <row r="97" spans="1:8" x14ac:dyDescent="0.3">
      <c r="C97" s="19"/>
      <c r="D97" s="16"/>
      <c r="E97" s="16"/>
      <c r="F97" s="17"/>
      <c r="G97" s="17"/>
      <c r="H97" s="49"/>
    </row>
    <row r="98" spans="1:8" x14ac:dyDescent="0.3">
      <c r="B98" s="8" t="s">
        <v>43</v>
      </c>
      <c r="C98" s="19"/>
      <c r="D98" s="16"/>
      <c r="E98" s="16"/>
      <c r="F98" s="17"/>
      <c r="G98" s="17"/>
      <c r="H98" s="49"/>
    </row>
    <row r="99" spans="1:8" x14ac:dyDescent="0.3">
      <c r="A99" s="2">
        <v>6510</v>
      </c>
      <c r="B99" s="1" t="s">
        <v>70</v>
      </c>
      <c r="C99" s="16">
        <v>1030</v>
      </c>
      <c r="D99" s="17">
        <v>1050</v>
      </c>
      <c r="E99" s="16">
        <v>635</v>
      </c>
      <c r="F99" s="17">
        <v>1000</v>
      </c>
      <c r="G99" s="17">
        <v>1050</v>
      </c>
      <c r="H99" s="49"/>
    </row>
    <row r="100" spans="1:8" x14ac:dyDescent="0.3">
      <c r="A100" s="41">
        <v>6530</v>
      </c>
      <c r="B100" s="42" t="s">
        <v>107</v>
      </c>
      <c r="C100" s="16">
        <v>0</v>
      </c>
      <c r="D100" s="17">
        <v>0</v>
      </c>
      <c r="E100" s="16">
        <v>0</v>
      </c>
      <c r="F100" s="17">
        <v>0</v>
      </c>
      <c r="G100" s="17">
        <v>0</v>
      </c>
      <c r="H100" s="49"/>
    </row>
    <row r="101" spans="1:8" x14ac:dyDescent="0.3">
      <c r="A101" s="2">
        <v>6540</v>
      </c>
      <c r="B101" s="1" t="s">
        <v>77</v>
      </c>
      <c r="C101" s="16">
        <v>0</v>
      </c>
      <c r="D101" s="17">
        <v>0</v>
      </c>
      <c r="E101" s="16">
        <v>0</v>
      </c>
      <c r="F101" s="17">
        <v>0</v>
      </c>
      <c r="G101" s="17">
        <v>0</v>
      </c>
      <c r="H101" s="49"/>
    </row>
    <row r="102" spans="1:8" x14ac:dyDescent="0.3">
      <c r="A102" s="2">
        <v>6550</v>
      </c>
      <c r="B102" s="1" t="s">
        <v>56</v>
      </c>
      <c r="C102" s="16">
        <v>93</v>
      </c>
      <c r="D102" s="17">
        <v>210</v>
      </c>
      <c r="E102" s="16">
        <v>0</v>
      </c>
      <c r="F102" s="17">
        <v>0</v>
      </c>
      <c r="G102" s="17">
        <v>250</v>
      </c>
      <c r="H102" s="49"/>
    </row>
    <row r="103" spans="1:8" x14ac:dyDescent="0.3">
      <c r="A103" s="2">
        <v>6520</v>
      </c>
      <c r="B103" s="1" t="s">
        <v>57</v>
      </c>
      <c r="C103" s="16">
        <v>7290</v>
      </c>
      <c r="D103" s="17">
        <v>5250</v>
      </c>
      <c r="E103" s="16">
        <v>390</v>
      </c>
      <c r="F103" s="17">
        <v>1000</v>
      </c>
      <c r="G103" s="17">
        <v>5000</v>
      </c>
      <c r="H103" s="49"/>
    </row>
    <row r="104" spans="1:8" x14ac:dyDescent="0.3">
      <c r="A104" s="2">
        <v>6213</v>
      </c>
      <c r="B104" s="1" t="s">
        <v>66</v>
      </c>
      <c r="C104" s="16">
        <v>36452</v>
      </c>
      <c r="D104" s="17">
        <v>31500</v>
      </c>
      <c r="E104" s="16">
        <v>34829</v>
      </c>
      <c r="F104" s="17">
        <v>35000</v>
      </c>
      <c r="G104" s="17">
        <v>40000</v>
      </c>
      <c r="H104" s="49"/>
    </row>
    <row r="105" spans="1:8" x14ac:dyDescent="0.3">
      <c r="B105" s="1" t="s">
        <v>71</v>
      </c>
      <c r="C105" s="18">
        <f>SUM(C99:C104)</f>
        <v>44865</v>
      </c>
      <c r="D105" s="18">
        <f>SUM(D99:D104)</f>
        <v>38010</v>
      </c>
      <c r="E105" s="18">
        <f>SUM(E99:E104)</f>
        <v>35854</v>
      </c>
      <c r="F105" s="18">
        <f>SUM(F99:F104)</f>
        <v>37000</v>
      </c>
      <c r="G105" s="18">
        <f>SUM(G99:G104)</f>
        <v>46300</v>
      </c>
      <c r="H105" s="49"/>
    </row>
    <row r="106" spans="1:8" x14ac:dyDescent="0.3">
      <c r="C106" s="26"/>
      <c r="D106" s="26"/>
      <c r="E106" s="26"/>
      <c r="F106" s="26"/>
      <c r="G106" s="26"/>
      <c r="H106" s="49"/>
    </row>
    <row r="107" spans="1:8" x14ac:dyDescent="0.3">
      <c r="C107" s="26"/>
      <c r="D107" s="26"/>
      <c r="E107" s="26"/>
      <c r="F107" s="26"/>
      <c r="G107" s="26"/>
      <c r="H107" s="49"/>
    </row>
    <row r="108" spans="1:8" x14ac:dyDescent="0.3">
      <c r="C108" s="26"/>
      <c r="D108" s="26"/>
      <c r="E108" s="26"/>
      <c r="F108" s="26"/>
      <c r="G108" s="26"/>
      <c r="H108" s="49"/>
    </row>
    <row r="109" spans="1:8" x14ac:dyDescent="0.3">
      <c r="C109" s="26"/>
      <c r="D109" s="26"/>
      <c r="E109" s="26"/>
      <c r="F109" s="26"/>
      <c r="G109" s="26"/>
      <c r="H109" s="49"/>
    </row>
    <row r="110" spans="1:8" x14ac:dyDescent="0.3">
      <c r="A110" s="68" t="s">
        <v>20</v>
      </c>
      <c r="B110" s="68"/>
      <c r="C110" s="68"/>
      <c r="D110" s="68"/>
      <c r="E110" s="68"/>
      <c r="F110" s="68"/>
      <c r="G110" s="68"/>
      <c r="H110" s="49"/>
    </row>
    <row r="111" spans="1:8" x14ac:dyDescent="0.3">
      <c r="A111" s="68" t="s">
        <v>115</v>
      </c>
      <c r="B111" s="68"/>
      <c r="C111" s="68"/>
      <c r="D111" s="68"/>
      <c r="E111" s="68"/>
      <c r="F111" s="68"/>
      <c r="G111" s="68"/>
      <c r="H111" s="49"/>
    </row>
    <row r="112" spans="1:8" x14ac:dyDescent="0.3">
      <c r="A112" s="8"/>
      <c r="B112" s="8"/>
      <c r="C112" s="13"/>
      <c r="D112" s="13"/>
      <c r="E112" s="13"/>
      <c r="F112" s="13"/>
      <c r="G112" s="13"/>
      <c r="H112" s="49"/>
    </row>
    <row r="113" spans="1:8" x14ac:dyDescent="0.3">
      <c r="A113" s="68" t="s">
        <v>22</v>
      </c>
      <c r="B113" s="68"/>
      <c r="C113" s="68"/>
      <c r="D113" s="68"/>
      <c r="E113" s="68"/>
      <c r="F113" s="68"/>
      <c r="G113" s="68"/>
      <c r="H113" s="49"/>
    </row>
    <row r="114" spans="1:8" x14ac:dyDescent="0.3">
      <c r="E114" s="10"/>
      <c r="F114" s="16"/>
      <c r="G114" s="16"/>
      <c r="H114" s="49"/>
    </row>
    <row r="115" spans="1:8" x14ac:dyDescent="0.3">
      <c r="A115" s="8"/>
      <c r="B115" s="3"/>
      <c r="C115" s="13">
        <v>2021</v>
      </c>
      <c r="D115" s="13">
        <v>2022</v>
      </c>
      <c r="E115" s="13" t="s">
        <v>112</v>
      </c>
      <c r="F115" s="22">
        <v>2022</v>
      </c>
      <c r="G115" s="22">
        <v>2023</v>
      </c>
      <c r="H115" s="49"/>
    </row>
    <row r="116" spans="1:8" x14ac:dyDescent="0.3">
      <c r="A116" s="4" t="s">
        <v>0</v>
      </c>
      <c r="B116" s="4" t="s">
        <v>1</v>
      </c>
      <c r="C116" s="14" t="s">
        <v>2</v>
      </c>
      <c r="D116" s="14" t="s">
        <v>3</v>
      </c>
      <c r="E116" s="45" t="s">
        <v>118</v>
      </c>
      <c r="F116" s="23" t="s">
        <v>4</v>
      </c>
      <c r="G116" s="23" t="s">
        <v>3</v>
      </c>
      <c r="H116" s="49"/>
    </row>
    <row r="117" spans="1:8" x14ac:dyDescent="0.3">
      <c r="A117" s="8"/>
      <c r="B117" s="8"/>
      <c r="C117" s="13"/>
      <c r="D117" s="13"/>
      <c r="E117" s="13"/>
      <c r="F117" s="27"/>
      <c r="G117" s="27"/>
      <c r="H117" s="49"/>
    </row>
    <row r="118" spans="1:8" x14ac:dyDescent="0.3">
      <c r="B118" s="8" t="s">
        <v>44</v>
      </c>
      <c r="C118" s="19"/>
      <c r="D118" s="19"/>
      <c r="E118" s="16"/>
      <c r="F118" s="16"/>
      <c r="G118" s="16"/>
      <c r="H118" s="49"/>
    </row>
    <row r="119" spans="1:8" x14ac:dyDescent="0.3">
      <c r="A119" s="2">
        <v>7030</v>
      </c>
      <c r="B119" s="1" t="s">
        <v>104</v>
      </c>
      <c r="C119" s="16">
        <v>14965</v>
      </c>
      <c r="D119" s="17">
        <v>14962</v>
      </c>
      <c r="E119" s="16">
        <v>14371</v>
      </c>
      <c r="F119" s="16">
        <v>14371</v>
      </c>
      <c r="G119" s="17">
        <v>14965</v>
      </c>
      <c r="H119" s="49"/>
    </row>
    <row r="120" spans="1:8" s="11" customFormat="1" x14ac:dyDescent="0.3">
      <c r="A120" s="9">
        <v>7040</v>
      </c>
      <c r="B120" s="10" t="s">
        <v>105</v>
      </c>
      <c r="C120" s="16">
        <v>94380</v>
      </c>
      <c r="D120" s="17">
        <v>94262</v>
      </c>
      <c r="E120" s="16">
        <v>94852</v>
      </c>
      <c r="F120" s="16">
        <v>94852</v>
      </c>
      <c r="G120" s="17">
        <v>94380</v>
      </c>
      <c r="H120" s="50"/>
    </row>
    <row r="121" spans="1:8" x14ac:dyDescent="0.3">
      <c r="A121" s="2">
        <v>7050</v>
      </c>
      <c r="B121" s="1" t="s">
        <v>45</v>
      </c>
      <c r="C121" s="16">
        <v>13278</v>
      </c>
      <c r="D121" s="17">
        <v>15000</v>
      </c>
      <c r="E121" s="16">
        <v>13519</v>
      </c>
      <c r="F121" s="16">
        <v>15000</v>
      </c>
      <c r="G121" s="17">
        <v>10000</v>
      </c>
      <c r="H121" s="49"/>
    </row>
    <row r="122" spans="1:8" x14ac:dyDescent="0.3">
      <c r="A122" s="2">
        <v>7010</v>
      </c>
      <c r="B122" s="1" t="s">
        <v>65</v>
      </c>
      <c r="C122" s="16">
        <v>1049</v>
      </c>
      <c r="D122" s="17">
        <v>5250</v>
      </c>
      <c r="E122" s="16">
        <v>1926</v>
      </c>
      <c r="F122" s="16">
        <v>2000</v>
      </c>
      <c r="G122" s="17">
        <v>2000</v>
      </c>
      <c r="H122" s="49"/>
    </row>
    <row r="123" spans="1:8" x14ac:dyDescent="0.3">
      <c r="B123" s="1" t="s">
        <v>72</v>
      </c>
      <c r="C123" s="18">
        <f>SUM(C119:C122)</f>
        <v>123672</v>
      </c>
      <c r="D123" s="25">
        <f>SUM(D119:D122)</f>
        <v>129474</v>
      </c>
      <c r="E123" s="18">
        <f>SUM(E119:E122)</f>
        <v>124668</v>
      </c>
      <c r="F123" s="25">
        <f>SUM(F119:F122)</f>
        <v>126223</v>
      </c>
      <c r="G123" s="25">
        <f>SUM(G119:G122)</f>
        <v>121345</v>
      </c>
      <c r="H123" s="49"/>
    </row>
    <row r="124" spans="1:8" x14ac:dyDescent="0.3">
      <c r="C124" s="26"/>
      <c r="D124" s="17"/>
      <c r="E124" s="16"/>
      <c r="F124" s="17"/>
      <c r="G124" s="17"/>
      <c r="H124" s="49"/>
    </row>
    <row r="125" spans="1:8" x14ac:dyDescent="0.3">
      <c r="B125" s="8" t="s">
        <v>73</v>
      </c>
      <c r="C125" s="26"/>
      <c r="D125" s="17"/>
      <c r="E125" s="16"/>
      <c r="F125" s="17"/>
      <c r="G125" s="17"/>
      <c r="H125" s="49"/>
    </row>
    <row r="126" spans="1:8" x14ac:dyDescent="0.3">
      <c r="A126" s="2">
        <v>8000</v>
      </c>
      <c r="B126" s="1" t="s">
        <v>78</v>
      </c>
      <c r="C126" s="26">
        <v>428816</v>
      </c>
      <c r="D126" s="17">
        <v>450000</v>
      </c>
      <c r="E126" s="16">
        <v>231708</v>
      </c>
      <c r="F126" s="17">
        <v>300000</v>
      </c>
      <c r="G126" s="17">
        <v>600000</v>
      </c>
      <c r="H126" s="49"/>
    </row>
    <row r="127" spans="1:8" x14ac:dyDescent="0.3">
      <c r="B127" s="1" t="s">
        <v>117</v>
      </c>
      <c r="C127" s="26">
        <v>2569687</v>
      </c>
      <c r="D127" s="17">
        <v>1000000</v>
      </c>
      <c r="E127" s="16">
        <v>1009367</v>
      </c>
      <c r="F127" s="17">
        <v>1009367</v>
      </c>
      <c r="G127" s="17">
        <v>700000</v>
      </c>
      <c r="H127" s="49"/>
    </row>
    <row r="128" spans="1:8" x14ac:dyDescent="0.3">
      <c r="B128" s="1" t="s">
        <v>79</v>
      </c>
      <c r="C128" s="18">
        <f>SUM(C126:C127)</f>
        <v>2998503</v>
      </c>
      <c r="D128" s="18">
        <f>SUM(D126:D127)</f>
        <v>1450000</v>
      </c>
      <c r="E128" s="18">
        <f>SUM(E126:E127)</f>
        <v>1241075</v>
      </c>
      <c r="F128" s="18">
        <f>SUM(F126+F127)</f>
        <v>1309367</v>
      </c>
      <c r="G128" s="18">
        <f>SUM(G126:G127)</f>
        <v>1300000</v>
      </c>
      <c r="H128" s="49"/>
    </row>
    <row r="129" spans="1:9" x14ac:dyDescent="0.3">
      <c r="C129" s="19"/>
      <c r="D129" s="16"/>
      <c r="E129" s="16"/>
      <c r="F129" s="16"/>
      <c r="G129" s="16"/>
      <c r="H129" s="49"/>
    </row>
    <row r="130" spans="1:9" ht="19.5" thickBot="1" x14ac:dyDescent="0.35">
      <c r="B130" s="3" t="s">
        <v>90</v>
      </c>
      <c r="C130" s="20">
        <f>C52+C62+C88+C96+C105+C123+C128</f>
        <v>4839497</v>
      </c>
      <c r="D130" s="21">
        <f>D52+D62+D88+D96+D105+D123+D128</f>
        <v>3488649</v>
      </c>
      <c r="E130" s="20">
        <f>E52+E62+E88+E96+E105+E123+E128</f>
        <v>3111159</v>
      </c>
      <c r="F130" s="21">
        <f>F52+F62+F88+F96+F105+F123+F128</f>
        <v>3347921</v>
      </c>
      <c r="G130" s="21">
        <f>G52+G62+G88+G96+G105+G123+G128</f>
        <v>3458747</v>
      </c>
      <c r="H130" s="49"/>
    </row>
    <row r="131" spans="1:9" ht="19.5" thickTop="1" x14ac:dyDescent="0.3">
      <c r="E131" s="16"/>
      <c r="F131" s="16"/>
      <c r="G131" s="16"/>
      <c r="H131" s="49"/>
    </row>
    <row r="132" spans="1:9" x14ac:dyDescent="0.3">
      <c r="E132" s="16"/>
      <c r="F132" s="16"/>
      <c r="G132" s="26"/>
      <c r="H132" s="49"/>
    </row>
    <row r="133" spans="1:9" ht="56.25" x14ac:dyDescent="0.3">
      <c r="B133" s="6" t="s">
        <v>102</v>
      </c>
      <c r="C133" s="28">
        <f>C34-C130</f>
        <v>126314</v>
      </c>
      <c r="D133" s="29">
        <f>D34-D130</f>
        <v>-246249</v>
      </c>
      <c r="E133" s="28">
        <f>E34-E130</f>
        <v>105651</v>
      </c>
      <c r="F133" s="29">
        <f>F34-F130</f>
        <v>24491</v>
      </c>
      <c r="G133" s="29">
        <f>G34-G130</f>
        <v>-202347</v>
      </c>
      <c r="H133" s="49"/>
    </row>
    <row r="134" spans="1:9" x14ac:dyDescent="0.3">
      <c r="B134" s="6"/>
      <c r="E134" s="16"/>
      <c r="F134" s="16"/>
      <c r="G134" s="16"/>
      <c r="H134" s="49"/>
    </row>
    <row r="135" spans="1:9" x14ac:dyDescent="0.3">
      <c r="A135"/>
      <c r="B135" s="6" t="s">
        <v>74</v>
      </c>
      <c r="C135" s="30">
        <v>1437180</v>
      </c>
      <c r="D135" s="19">
        <v>1310000</v>
      </c>
      <c r="E135" s="16"/>
      <c r="F135" s="16">
        <v>0</v>
      </c>
      <c r="G135" s="16">
        <v>1200000</v>
      </c>
      <c r="H135" s="49"/>
      <c r="I135" t="s">
        <v>96</v>
      </c>
    </row>
    <row r="136" spans="1:9" x14ac:dyDescent="0.3">
      <c r="A136"/>
      <c r="B136" s="6" t="s">
        <v>75</v>
      </c>
      <c r="C136" s="31">
        <f>C135+C133</f>
        <v>1563494</v>
      </c>
      <c r="D136" s="32">
        <f>D135+D133</f>
        <v>1063751</v>
      </c>
      <c r="E136" s="32"/>
      <c r="F136" s="32">
        <f t="shared" ref="F136" si="1">F135+F133</f>
        <v>24491</v>
      </c>
      <c r="G136" s="32">
        <f>G135+G133</f>
        <v>997653</v>
      </c>
      <c r="H136" s="49"/>
    </row>
    <row r="137" spans="1:9" x14ac:dyDescent="0.3">
      <c r="A137"/>
      <c r="B137" s="6"/>
      <c r="C137" s="19" t="s">
        <v>96</v>
      </c>
      <c r="E137" s="16"/>
      <c r="F137" s="16"/>
      <c r="G137" s="16"/>
    </row>
    <row r="138" spans="1:9" x14ac:dyDescent="0.3">
      <c r="A138"/>
      <c r="B138" s="53"/>
      <c r="C138" s="54"/>
      <c r="D138" s="55"/>
      <c r="E138" s="56"/>
      <c r="F138" s="54"/>
      <c r="G138" s="56"/>
    </row>
    <row r="139" spans="1:9" x14ac:dyDescent="0.3">
      <c r="A139"/>
      <c r="B139" s="53"/>
      <c r="C139" s="46"/>
      <c r="D139" s="57"/>
      <c r="E139" s="46"/>
      <c r="F139" s="58"/>
      <c r="G139" s="46"/>
    </row>
    <row r="140" spans="1:9" x14ac:dyDescent="0.3">
      <c r="A140"/>
      <c r="B140" s="53"/>
      <c r="C140" s="65"/>
      <c r="D140" s="65"/>
      <c r="E140" s="65"/>
      <c r="F140" s="65"/>
      <c r="G140" s="65"/>
    </row>
    <row r="141" spans="1:9" x14ac:dyDescent="0.3">
      <c r="A141"/>
      <c r="B141" s="53"/>
      <c r="C141" s="46"/>
      <c r="D141" s="58"/>
      <c r="E141" s="46"/>
      <c r="F141" s="46"/>
      <c r="G141" s="46"/>
    </row>
    <row r="142" spans="1:9" x14ac:dyDescent="0.3">
      <c r="A142"/>
      <c r="B142" s="6"/>
      <c r="C142" s="33"/>
      <c r="D142" s="33"/>
      <c r="E142" s="16"/>
      <c r="F142" s="16"/>
      <c r="G142" s="16"/>
    </row>
    <row r="143" spans="1:9" x14ac:dyDescent="0.3">
      <c r="A143"/>
      <c r="B143" s="6"/>
      <c r="C143" s="28"/>
      <c r="D143" s="28"/>
      <c r="E143" s="16"/>
      <c r="F143" s="16"/>
      <c r="G143" s="16"/>
    </row>
    <row r="144" spans="1:9" x14ac:dyDescent="0.3">
      <c r="A144"/>
      <c r="B144" s="6"/>
      <c r="C144" s="33"/>
      <c r="D144" s="28"/>
      <c r="E144" s="16"/>
      <c r="F144" s="16"/>
      <c r="G144" s="16"/>
    </row>
    <row r="145" spans="1:7" x14ac:dyDescent="0.3">
      <c r="A145"/>
      <c r="B145" s="6"/>
      <c r="C145" s="28"/>
      <c r="D145" s="28"/>
      <c r="E145" s="16"/>
      <c r="F145" s="16"/>
      <c r="G145" s="16"/>
    </row>
    <row r="146" spans="1:7" x14ac:dyDescent="0.3">
      <c r="A146"/>
      <c r="B146" s="6"/>
      <c r="C146" s="28"/>
      <c r="D146" s="28"/>
      <c r="E146" s="16"/>
      <c r="F146" s="16"/>
      <c r="G146" s="16"/>
    </row>
    <row r="147" spans="1:7" x14ac:dyDescent="0.3">
      <c r="A147"/>
      <c r="B147" s="6"/>
      <c r="C147" s="28"/>
      <c r="D147" s="28"/>
      <c r="E147" s="28"/>
      <c r="F147" s="28"/>
      <c r="G147" s="28"/>
    </row>
    <row r="148" spans="1:7" x14ac:dyDescent="0.3">
      <c r="A148"/>
      <c r="E148" s="10"/>
      <c r="F148" s="10"/>
      <c r="G148" s="10"/>
    </row>
    <row r="149" spans="1:7" x14ac:dyDescent="0.3">
      <c r="A149"/>
      <c r="E149" s="10"/>
      <c r="F149" s="10"/>
      <c r="G149" s="10"/>
    </row>
  </sheetData>
  <mergeCells count="9">
    <mergeCell ref="A110:G110"/>
    <mergeCell ref="A111:G111"/>
    <mergeCell ref="A113:G113"/>
    <mergeCell ref="A1:G1"/>
    <mergeCell ref="A2:G2"/>
    <mergeCell ref="A4:G4"/>
    <mergeCell ref="A37:G37"/>
    <mergeCell ref="A38:G38"/>
    <mergeCell ref="A40:G40"/>
  </mergeCells>
  <pageMargins left="0.7" right="0.7" top="0.75" bottom="0.75" header="0.3" footer="0.3"/>
  <pageSetup scale="54" fitToHeight="0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6703-C7D1-4966-A78B-CE20E617F534}">
  <sheetPr>
    <pageSetUpPr fitToPage="1"/>
  </sheetPr>
  <dimension ref="A2:H117"/>
  <sheetViews>
    <sheetView tabSelected="1" zoomScaleNormal="100" workbookViewId="0">
      <selection activeCell="E72" sqref="E72"/>
    </sheetView>
  </sheetViews>
  <sheetFormatPr defaultRowHeight="18.75" x14ac:dyDescent="0.3"/>
  <cols>
    <col min="1" max="1" width="17.42578125" style="2" customWidth="1"/>
    <col min="2" max="2" width="46.28515625" style="1" customWidth="1"/>
    <col min="3" max="4" width="16.7109375" style="10" customWidth="1"/>
    <col min="5" max="5" width="17.5703125" style="11" bestFit="1" customWidth="1"/>
    <col min="6" max="6" width="16" style="11" bestFit="1" customWidth="1"/>
    <col min="7" max="7" width="16.85546875" style="11" customWidth="1"/>
  </cols>
  <sheetData>
    <row r="2" spans="1:8" x14ac:dyDescent="0.3">
      <c r="A2" s="68" t="s">
        <v>81</v>
      </c>
      <c r="B2" s="68"/>
      <c r="C2" s="68"/>
      <c r="D2" s="68"/>
      <c r="E2" s="68"/>
      <c r="F2" s="68"/>
      <c r="G2" s="68"/>
    </row>
    <row r="3" spans="1:8" x14ac:dyDescent="0.3">
      <c r="A3" s="68" t="s">
        <v>113</v>
      </c>
      <c r="B3" s="68"/>
      <c r="C3" s="68"/>
      <c r="D3" s="68"/>
      <c r="E3" s="68"/>
      <c r="F3" s="68"/>
      <c r="G3" s="68"/>
    </row>
    <row r="4" spans="1:8" x14ac:dyDescent="0.3">
      <c r="A4" s="8"/>
      <c r="B4" s="8"/>
      <c r="C4" s="13"/>
      <c r="D4" s="13"/>
      <c r="E4" s="13"/>
      <c r="F4" s="13"/>
      <c r="G4" s="13"/>
    </row>
    <row r="5" spans="1:8" x14ac:dyDescent="0.3">
      <c r="A5" s="68" t="s">
        <v>21</v>
      </c>
      <c r="B5" s="68"/>
      <c r="C5" s="68"/>
      <c r="D5" s="68"/>
      <c r="E5" s="68"/>
      <c r="F5" s="68"/>
      <c r="G5" s="68"/>
    </row>
    <row r="7" spans="1:8" x14ac:dyDescent="0.3">
      <c r="A7" s="8"/>
      <c r="B7" s="3"/>
      <c r="C7" s="13">
        <v>2021</v>
      </c>
      <c r="D7" s="13">
        <v>2022</v>
      </c>
      <c r="E7" s="13" t="s">
        <v>112</v>
      </c>
      <c r="F7" s="13">
        <v>2022</v>
      </c>
      <c r="G7" s="13">
        <v>2023</v>
      </c>
    </row>
    <row r="8" spans="1:8" x14ac:dyDescent="0.3">
      <c r="A8" s="4" t="s">
        <v>0</v>
      </c>
      <c r="B8" s="4" t="s">
        <v>1</v>
      </c>
      <c r="C8" s="14" t="s">
        <v>2</v>
      </c>
      <c r="D8" s="14" t="s">
        <v>3</v>
      </c>
      <c r="E8" s="45" t="s">
        <v>118</v>
      </c>
      <c r="F8" s="14" t="s">
        <v>4</v>
      </c>
      <c r="G8" s="14" t="s">
        <v>3</v>
      </c>
    </row>
    <row r="9" spans="1:8" x14ac:dyDescent="0.3">
      <c r="C9" s="19"/>
      <c r="D9" s="11"/>
      <c r="F9" s="38"/>
      <c r="G9" s="38"/>
    </row>
    <row r="10" spans="1:8" x14ac:dyDescent="0.3">
      <c r="B10" s="8" t="s">
        <v>5</v>
      </c>
      <c r="C10" s="19"/>
      <c r="D10" s="11"/>
      <c r="F10" s="38"/>
      <c r="G10" s="38"/>
    </row>
    <row r="11" spans="1:8" x14ac:dyDescent="0.3">
      <c r="A11" s="2">
        <v>5110</v>
      </c>
      <c r="B11" s="1" t="s">
        <v>82</v>
      </c>
      <c r="C11" s="16">
        <v>1159525</v>
      </c>
      <c r="D11" s="16">
        <v>1200000</v>
      </c>
      <c r="E11" s="16">
        <v>1065020</v>
      </c>
      <c r="F11" s="17">
        <v>1150000</v>
      </c>
      <c r="G11" s="17">
        <v>1200000</v>
      </c>
      <c r="H11" s="12"/>
    </row>
    <row r="12" spans="1:8" x14ac:dyDescent="0.3">
      <c r="B12" s="1" t="s">
        <v>7</v>
      </c>
      <c r="C12" s="18">
        <f>SUM(C11:C11)</f>
        <v>1159525</v>
      </c>
      <c r="D12" s="18">
        <f>SUM(D11:D11)</f>
        <v>1200000</v>
      </c>
      <c r="E12" s="18">
        <f>SUM(E11:E11)</f>
        <v>1065020</v>
      </c>
      <c r="F12" s="25">
        <f>SUM(F11:F11)</f>
        <v>1150000</v>
      </c>
      <c r="G12" s="25">
        <f>SUM(G11:G11)</f>
        <v>1200000</v>
      </c>
    </row>
    <row r="13" spans="1:8" x14ac:dyDescent="0.3">
      <c r="C13" s="19"/>
      <c r="D13" s="11"/>
      <c r="F13" s="38"/>
      <c r="G13" s="38"/>
    </row>
    <row r="14" spans="1:8" x14ac:dyDescent="0.3">
      <c r="B14" s="8" t="s">
        <v>8</v>
      </c>
      <c r="C14" s="19"/>
      <c r="D14" s="11"/>
      <c r="F14" s="38"/>
      <c r="G14" s="38"/>
    </row>
    <row r="15" spans="1:8" x14ac:dyDescent="0.3">
      <c r="A15" s="2">
        <v>5210</v>
      </c>
      <c r="B15" s="1" t="s">
        <v>9</v>
      </c>
      <c r="C15" s="16">
        <v>404</v>
      </c>
      <c r="D15" s="16">
        <v>5000</v>
      </c>
      <c r="E15" s="16">
        <v>10677</v>
      </c>
      <c r="F15" s="17">
        <v>11000</v>
      </c>
      <c r="G15" s="17">
        <v>5000</v>
      </c>
    </row>
    <row r="16" spans="1:8" x14ac:dyDescent="0.3">
      <c r="B16" s="1" t="s">
        <v>12</v>
      </c>
      <c r="C16" s="18">
        <f>SUM(C15:C15)</f>
        <v>404</v>
      </c>
      <c r="D16" s="18">
        <f>SUM(D15:D15)</f>
        <v>5000</v>
      </c>
      <c r="E16" s="18">
        <f t="shared" ref="E16:F16" si="0">SUM(E15:E15)</f>
        <v>10677</v>
      </c>
      <c r="F16" s="25">
        <f t="shared" si="0"/>
        <v>11000</v>
      </c>
      <c r="G16" s="25">
        <f>SUM(G15:G15)</f>
        <v>5000</v>
      </c>
    </row>
    <row r="17" spans="1:7" x14ac:dyDescent="0.3">
      <c r="C17" s="19"/>
      <c r="D17" s="11"/>
      <c r="F17" s="38"/>
      <c r="G17" s="38"/>
    </row>
    <row r="18" spans="1:7" x14ac:dyDescent="0.3">
      <c r="B18" s="8" t="s">
        <v>13</v>
      </c>
      <c r="C18" s="19"/>
      <c r="D18" s="11"/>
      <c r="F18" s="38"/>
      <c r="G18" s="38"/>
    </row>
    <row r="19" spans="1:7" x14ac:dyDescent="0.3">
      <c r="A19" s="2">
        <v>5310</v>
      </c>
      <c r="B19" s="1" t="s">
        <v>16</v>
      </c>
      <c r="C19" s="16">
        <v>161974</v>
      </c>
      <c r="D19" s="16">
        <v>0</v>
      </c>
      <c r="E19" s="16">
        <v>0</v>
      </c>
      <c r="F19" s="17">
        <v>0</v>
      </c>
      <c r="G19" s="67">
        <v>50000</v>
      </c>
    </row>
    <row r="20" spans="1:7" x14ac:dyDescent="0.3">
      <c r="B20" s="1" t="s">
        <v>17</v>
      </c>
      <c r="C20" s="18">
        <f>SUM(C19:C19)</f>
        <v>161974</v>
      </c>
      <c r="D20" s="18">
        <f>SUM(D19:D19)</f>
        <v>0</v>
      </c>
      <c r="E20" s="18">
        <f t="shared" ref="E20:F20" si="1">SUM(E19:E19)</f>
        <v>0</v>
      </c>
      <c r="F20" s="25">
        <f t="shared" si="1"/>
        <v>0</v>
      </c>
      <c r="G20" s="25">
        <f>SUM(G19:G19)</f>
        <v>50000</v>
      </c>
    </row>
    <row r="21" spans="1:7" x14ac:dyDescent="0.3">
      <c r="C21" s="19"/>
      <c r="D21" s="19"/>
      <c r="F21" s="38"/>
      <c r="G21" s="38"/>
    </row>
    <row r="22" spans="1:7" ht="19.5" thickBot="1" x14ac:dyDescent="0.35">
      <c r="B22" s="3" t="s">
        <v>19</v>
      </c>
      <c r="C22" s="20">
        <f>C12+C16+C24</f>
        <v>1159929</v>
      </c>
      <c r="D22" s="20">
        <f>D12+D16+D20</f>
        <v>1205000</v>
      </c>
      <c r="E22" s="20">
        <f>E12+E16+E20</f>
        <v>1075697</v>
      </c>
      <c r="F22" s="20">
        <f>F12+F16+F20</f>
        <v>1161000</v>
      </c>
      <c r="G22" s="20">
        <f>G12+G16+G20</f>
        <v>1255000</v>
      </c>
    </row>
    <row r="23" spans="1:7" ht="19.5" thickTop="1" x14ac:dyDescent="0.3">
      <c r="B23" s="3"/>
      <c r="C23" s="34"/>
      <c r="D23" s="34"/>
      <c r="E23" s="34"/>
      <c r="F23" s="34"/>
      <c r="G23" s="34"/>
    </row>
    <row r="24" spans="1:7" x14ac:dyDescent="0.3">
      <c r="B24" s="3"/>
      <c r="C24" s="34"/>
      <c r="D24" s="34"/>
      <c r="E24" s="34"/>
      <c r="F24" s="34"/>
      <c r="G24" s="34"/>
    </row>
    <row r="25" spans="1:7" x14ac:dyDescent="0.3">
      <c r="B25" s="3"/>
      <c r="C25" s="34"/>
      <c r="D25" s="34"/>
      <c r="E25" s="34"/>
      <c r="F25" s="34"/>
      <c r="G25" s="34"/>
    </row>
    <row r="26" spans="1:7" x14ac:dyDescent="0.3">
      <c r="B26" s="3"/>
      <c r="C26" s="34"/>
      <c r="D26" s="34"/>
      <c r="E26" s="34"/>
      <c r="F26" s="34"/>
      <c r="G26" s="34"/>
    </row>
    <row r="27" spans="1:7" x14ac:dyDescent="0.3">
      <c r="B27" s="3"/>
      <c r="C27" s="34"/>
      <c r="D27" s="34"/>
      <c r="E27" s="34"/>
      <c r="F27" s="34"/>
      <c r="G27" s="34"/>
    </row>
    <row r="28" spans="1:7" x14ac:dyDescent="0.3">
      <c r="B28" s="3"/>
      <c r="C28" s="34"/>
      <c r="D28" s="34"/>
      <c r="E28" s="34"/>
      <c r="F28" s="34"/>
      <c r="G28" s="34"/>
    </row>
    <row r="29" spans="1:7" x14ac:dyDescent="0.3">
      <c r="B29" s="3"/>
      <c r="C29" s="34"/>
      <c r="D29" s="34"/>
      <c r="E29" s="34"/>
      <c r="F29" s="34"/>
      <c r="G29" s="34"/>
    </row>
    <row r="31" spans="1:7" x14ac:dyDescent="0.3">
      <c r="A31" s="68" t="s">
        <v>81</v>
      </c>
      <c r="B31" s="68"/>
      <c r="C31" s="68"/>
      <c r="D31" s="68"/>
      <c r="E31" s="68"/>
      <c r="F31" s="68"/>
      <c r="G31" s="68"/>
    </row>
    <row r="32" spans="1:7" x14ac:dyDescent="0.3">
      <c r="A32" s="68" t="s">
        <v>113</v>
      </c>
      <c r="B32" s="68"/>
      <c r="C32" s="68"/>
      <c r="D32" s="68"/>
      <c r="E32" s="68"/>
      <c r="F32" s="68"/>
      <c r="G32" s="68"/>
    </row>
    <row r="33" spans="1:7" x14ac:dyDescent="0.3">
      <c r="A33" s="8"/>
      <c r="B33" s="8"/>
      <c r="C33" s="13"/>
      <c r="D33" s="13"/>
      <c r="E33" s="13"/>
      <c r="F33" s="13"/>
      <c r="G33" s="13"/>
    </row>
    <row r="34" spans="1:7" x14ac:dyDescent="0.3">
      <c r="A34" s="68" t="s">
        <v>22</v>
      </c>
      <c r="B34" s="68"/>
      <c r="C34" s="68"/>
      <c r="D34" s="68"/>
      <c r="E34" s="68"/>
      <c r="F34" s="68"/>
      <c r="G34" s="68"/>
    </row>
    <row r="36" spans="1:7" x14ac:dyDescent="0.3">
      <c r="A36" s="8"/>
      <c r="B36" s="3"/>
      <c r="C36" s="13">
        <v>2021</v>
      </c>
      <c r="D36" s="13">
        <v>2022</v>
      </c>
      <c r="E36" s="13" t="s">
        <v>112</v>
      </c>
      <c r="F36" s="13">
        <v>2022</v>
      </c>
      <c r="G36" s="13">
        <v>2023</v>
      </c>
    </row>
    <row r="37" spans="1:7" x14ac:dyDescent="0.3">
      <c r="A37" s="4" t="s">
        <v>0</v>
      </c>
      <c r="B37" s="4" t="s">
        <v>1</v>
      </c>
      <c r="C37" s="14" t="s">
        <v>2</v>
      </c>
      <c r="D37" s="14" t="s">
        <v>3</v>
      </c>
      <c r="E37" s="45" t="s">
        <v>118</v>
      </c>
      <c r="F37" s="14" t="s">
        <v>4</v>
      </c>
      <c r="G37" s="14" t="s">
        <v>3</v>
      </c>
    </row>
    <row r="39" spans="1:7" x14ac:dyDescent="0.3">
      <c r="B39" s="8" t="s">
        <v>23</v>
      </c>
    </row>
    <row r="40" spans="1:7" s="11" customFormat="1" x14ac:dyDescent="0.3">
      <c r="A40" s="9">
        <v>6010</v>
      </c>
      <c r="B40" s="10" t="s">
        <v>93</v>
      </c>
      <c r="C40" s="16">
        <v>13000</v>
      </c>
      <c r="D40" s="16">
        <v>14700</v>
      </c>
      <c r="E40" s="16">
        <v>13300</v>
      </c>
      <c r="F40" s="17">
        <v>14700</v>
      </c>
      <c r="G40" s="17">
        <v>14700</v>
      </c>
    </row>
    <row r="41" spans="1:7" x14ac:dyDescent="0.3">
      <c r="A41" s="2">
        <v>6020</v>
      </c>
      <c r="B41" s="1" t="s">
        <v>24</v>
      </c>
      <c r="C41" s="16">
        <v>995</v>
      </c>
      <c r="D41" s="16">
        <v>1200</v>
      </c>
      <c r="E41" s="16">
        <v>1033</v>
      </c>
      <c r="F41" s="17">
        <v>1200</v>
      </c>
      <c r="G41" s="17">
        <v>1200</v>
      </c>
    </row>
    <row r="42" spans="1:7" x14ac:dyDescent="0.3">
      <c r="B42" s="1" t="s">
        <v>29</v>
      </c>
      <c r="C42" s="18">
        <f>SUM(C40:C41)</f>
        <v>13995</v>
      </c>
      <c r="D42" s="18">
        <f>SUM(D40:D41)</f>
        <v>15900</v>
      </c>
      <c r="E42" s="18">
        <f>SUM(E40:E41)</f>
        <v>14333</v>
      </c>
      <c r="F42" s="25">
        <f>SUM(F40:F41)</f>
        <v>15900</v>
      </c>
      <c r="G42" s="25">
        <f>SUM(G40:G41)</f>
        <v>15900</v>
      </c>
    </row>
    <row r="43" spans="1:7" x14ac:dyDescent="0.3">
      <c r="C43" s="19"/>
      <c r="D43"/>
      <c r="F43" s="38"/>
      <c r="G43" s="38"/>
    </row>
    <row r="44" spans="1:7" x14ac:dyDescent="0.3">
      <c r="B44" s="8" t="s">
        <v>30</v>
      </c>
      <c r="C44" s="19"/>
      <c r="D44" s="11"/>
      <c r="F44" s="38"/>
      <c r="G44" s="38"/>
    </row>
    <row r="45" spans="1:7" x14ac:dyDescent="0.3">
      <c r="A45" s="2">
        <v>6160</v>
      </c>
      <c r="B45" s="1" t="s">
        <v>58</v>
      </c>
      <c r="C45" s="16">
        <v>4563</v>
      </c>
      <c r="D45" s="17">
        <v>14700</v>
      </c>
      <c r="E45" s="16">
        <v>4002</v>
      </c>
      <c r="F45" s="17">
        <v>5000</v>
      </c>
      <c r="G45" s="17">
        <v>14500</v>
      </c>
    </row>
    <row r="46" spans="1:7" x14ac:dyDescent="0.3">
      <c r="A46" s="2">
        <v>6130</v>
      </c>
      <c r="B46" s="1" t="s">
        <v>39</v>
      </c>
      <c r="C46" s="16">
        <v>0</v>
      </c>
      <c r="D46" s="17">
        <v>1400</v>
      </c>
      <c r="E46" s="16">
        <v>0</v>
      </c>
      <c r="F46" s="17">
        <v>0</v>
      </c>
      <c r="G46" s="17">
        <v>1400</v>
      </c>
    </row>
    <row r="47" spans="1:7" x14ac:dyDescent="0.3">
      <c r="B47" s="1" t="s">
        <v>67</v>
      </c>
      <c r="C47" s="18">
        <f>SUM(C45:C46)</f>
        <v>4563</v>
      </c>
      <c r="D47" s="18">
        <f>SUM(D45:D46)</f>
        <v>16100</v>
      </c>
      <c r="E47" s="18">
        <f>SUM(E45:E46)</f>
        <v>4002</v>
      </c>
      <c r="F47" s="25">
        <f>SUM(F45:F46)</f>
        <v>5000</v>
      </c>
      <c r="G47" s="25">
        <f>SUM(G45:G46)</f>
        <v>15900</v>
      </c>
    </row>
    <row r="48" spans="1:7" x14ac:dyDescent="0.3">
      <c r="C48" s="19"/>
      <c r="D48" s="11"/>
      <c r="F48" s="38"/>
      <c r="G48" s="38"/>
    </row>
    <row r="49" spans="1:7" x14ac:dyDescent="0.3">
      <c r="B49" s="8" t="s">
        <v>34</v>
      </c>
      <c r="C49" s="19"/>
      <c r="D49" s="11"/>
      <c r="F49" s="38"/>
      <c r="G49" s="38"/>
    </row>
    <row r="50" spans="1:7" x14ac:dyDescent="0.3">
      <c r="A50" s="2">
        <v>6251</v>
      </c>
      <c r="B50" s="1" t="s">
        <v>38</v>
      </c>
      <c r="C50" s="19">
        <v>5100</v>
      </c>
      <c r="D50" s="19">
        <v>5100</v>
      </c>
      <c r="E50" s="19">
        <v>5600</v>
      </c>
      <c r="F50" s="35">
        <v>5600</v>
      </c>
      <c r="G50" s="35">
        <v>6000</v>
      </c>
    </row>
    <row r="51" spans="1:7" x14ac:dyDescent="0.3">
      <c r="A51" s="41">
        <v>6220</v>
      </c>
      <c r="B51" s="44" t="s">
        <v>92</v>
      </c>
      <c r="C51" s="19">
        <v>173923</v>
      </c>
      <c r="D51" s="19">
        <v>175000</v>
      </c>
      <c r="E51" s="19">
        <v>165006</v>
      </c>
      <c r="F51" s="35">
        <v>170000</v>
      </c>
      <c r="G51" s="35">
        <v>175000</v>
      </c>
    </row>
    <row r="52" spans="1:7" x14ac:dyDescent="0.3">
      <c r="A52" s="2">
        <v>6240</v>
      </c>
      <c r="B52" s="7" t="s">
        <v>53</v>
      </c>
      <c r="C52" s="19">
        <v>1675</v>
      </c>
      <c r="D52" s="19">
        <v>2500</v>
      </c>
      <c r="E52" s="19">
        <v>2592</v>
      </c>
      <c r="F52" s="35">
        <v>2592</v>
      </c>
      <c r="G52" s="35">
        <v>2000</v>
      </c>
    </row>
    <row r="53" spans="1:7" x14ac:dyDescent="0.3">
      <c r="B53" s="1" t="s">
        <v>46</v>
      </c>
      <c r="C53" s="19"/>
      <c r="D53" s="19"/>
      <c r="F53" s="38"/>
      <c r="G53" s="35"/>
    </row>
    <row r="54" spans="1:7" x14ac:dyDescent="0.3">
      <c r="A54" s="2">
        <v>6231</v>
      </c>
      <c r="B54" s="5" t="s">
        <v>47</v>
      </c>
      <c r="C54" s="19">
        <v>0</v>
      </c>
      <c r="D54" s="19">
        <v>0</v>
      </c>
      <c r="E54" s="19">
        <v>0</v>
      </c>
      <c r="F54" s="35">
        <v>0</v>
      </c>
      <c r="G54" s="35">
        <v>0</v>
      </c>
    </row>
    <row r="55" spans="1:7" x14ac:dyDescent="0.3">
      <c r="A55" s="2">
        <v>6232</v>
      </c>
      <c r="B55" s="5" t="s">
        <v>48</v>
      </c>
      <c r="C55" s="19">
        <v>487</v>
      </c>
      <c r="D55" s="19">
        <v>525</v>
      </c>
      <c r="E55" s="19">
        <v>487</v>
      </c>
      <c r="F55" s="35">
        <v>487</v>
      </c>
      <c r="G55" s="35">
        <v>550</v>
      </c>
    </row>
    <row r="56" spans="1:7" x14ac:dyDescent="0.3">
      <c r="A56" s="2">
        <v>6233</v>
      </c>
      <c r="B56" s="5" t="s">
        <v>49</v>
      </c>
      <c r="C56" s="19">
        <v>999</v>
      </c>
      <c r="D56" s="19">
        <v>1890</v>
      </c>
      <c r="E56" s="19">
        <v>915</v>
      </c>
      <c r="F56" s="35">
        <v>915</v>
      </c>
      <c r="G56" s="35">
        <v>1500</v>
      </c>
    </row>
    <row r="57" spans="1:7" x14ac:dyDescent="0.3">
      <c r="A57" s="2">
        <v>6234</v>
      </c>
      <c r="B57" s="5" t="s">
        <v>50</v>
      </c>
      <c r="C57" s="19">
        <v>1416</v>
      </c>
      <c r="D57" s="19">
        <v>1575</v>
      </c>
      <c r="E57" s="19">
        <v>1478</v>
      </c>
      <c r="F57" s="35">
        <v>1478</v>
      </c>
      <c r="G57" s="35">
        <v>1500</v>
      </c>
    </row>
    <row r="58" spans="1:7" x14ac:dyDescent="0.3">
      <c r="A58" s="2">
        <v>6235</v>
      </c>
      <c r="B58" s="5" t="s">
        <v>51</v>
      </c>
      <c r="C58" s="19">
        <v>8463</v>
      </c>
      <c r="D58" s="19">
        <v>6000</v>
      </c>
      <c r="E58" s="19">
        <v>6313</v>
      </c>
      <c r="F58" s="35">
        <v>6313</v>
      </c>
      <c r="G58" s="35">
        <v>8500</v>
      </c>
    </row>
    <row r="59" spans="1:7" x14ac:dyDescent="0.3">
      <c r="A59" s="2">
        <v>6252</v>
      </c>
      <c r="B59" s="1" t="s">
        <v>54</v>
      </c>
      <c r="C59" s="19">
        <v>0</v>
      </c>
      <c r="D59" s="19">
        <v>1050</v>
      </c>
      <c r="E59" s="19">
        <v>413</v>
      </c>
      <c r="F59" s="35">
        <v>500</v>
      </c>
      <c r="G59" s="35">
        <v>1050</v>
      </c>
    </row>
    <row r="60" spans="1:7" x14ac:dyDescent="0.3">
      <c r="A60" s="2">
        <v>6350</v>
      </c>
      <c r="B60" s="1" t="s">
        <v>84</v>
      </c>
      <c r="C60" s="19">
        <v>240000</v>
      </c>
      <c r="D60" s="19">
        <v>300000</v>
      </c>
      <c r="E60" s="19">
        <v>270000</v>
      </c>
      <c r="F60" s="35">
        <v>300000</v>
      </c>
      <c r="G60" s="35">
        <v>400000</v>
      </c>
    </row>
    <row r="61" spans="1:7" x14ac:dyDescent="0.3">
      <c r="A61" s="2">
        <v>6340</v>
      </c>
      <c r="B61" s="1" t="s">
        <v>85</v>
      </c>
      <c r="C61" s="19">
        <v>378742</v>
      </c>
      <c r="D61" s="19">
        <v>462000</v>
      </c>
      <c r="E61" s="19">
        <v>474250</v>
      </c>
      <c r="F61" s="35">
        <v>475000</v>
      </c>
      <c r="G61" s="35">
        <v>450000</v>
      </c>
    </row>
    <row r="62" spans="1:7" x14ac:dyDescent="0.3">
      <c r="A62" s="2">
        <v>6270</v>
      </c>
      <c r="B62" s="1" t="s">
        <v>59</v>
      </c>
      <c r="C62" s="19">
        <v>0</v>
      </c>
      <c r="D62" s="19">
        <v>0</v>
      </c>
      <c r="E62" s="19">
        <v>0</v>
      </c>
      <c r="F62" s="35">
        <v>0</v>
      </c>
      <c r="G62" s="35">
        <v>0</v>
      </c>
    </row>
    <row r="63" spans="1:7" x14ac:dyDescent="0.3">
      <c r="A63" s="2">
        <v>6310</v>
      </c>
      <c r="B63" s="1" t="s">
        <v>62</v>
      </c>
      <c r="C63" s="19">
        <v>5088</v>
      </c>
      <c r="D63" s="19">
        <v>6300</v>
      </c>
      <c r="E63" s="19">
        <v>5966</v>
      </c>
      <c r="F63" s="35">
        <v>6200</v>
      </c>
      <c r="G63" s="35">
        <v>6500</v>
      </c>
    </row>
    <row r="64" spans="1:7" x14ac:dyDescent="0.3">
      <c r="A64" s="2">
        <v>6254</v>
      </c>
      <c r="B64" s="1" t="s">
        <v>40</v>
      </c>
      <c r="C64" s="19">
        <v>0</v>
      </c>
      <c r="D64" s="19">
        <v>10500</v>
      </c>
      <c r="E64" s="19">
        <v>0</v>
      </c>
      <c r="F64" s="35">
        <v>0</v>
      </c>
      <c r="G64" s="35">
        <v>10000</v>
      </c>
    </row>
    <row r="65" spans="1:7" x14ac:dyDescent="0.3">
      <c r="A65" s="2">
        <v>6210</v>
      </c>
      <c r="B65" s="1" t="s">
        <v>83</v>
      </c>
      <c r="C65" s="19">
        <v>0</v>
      </c>
      <c r="D65" s="19">
        <v>105</v>
      </c>
      <c r="E65" s="19">
        <v>0</v>
      </c>
      <c r="F65" s="35">
        <v>0</v>
      </c>
      <c r="G65" s="35">
        <v>150</v>
      </c>
    </row>
    <row r="66" spans="1:7" x14ac:dyDescent="0.3">
      <c r="B66" s="1" t="s">
        <v>68</v>
      </c>
      <c r="C66" s="18">
        <f>SUM(C50:C65)</f>
        <v>815893</v>
      </c>
      <c r="D66" s="18">
        <f>SUM(D50:D65)</f>
        <v>972545</v>
      </c>
      <c r="E66" s="18">
        <f>SUM(E50:E65)</f>
        <v>933020</v>
      </c>
      <c r="F66" s="25">
        <f>SUM(F50:F65)</f>
        <v>969085</v>
      </c>
      <c r="G66" s="25">
        <f>SUM(G50:G65)</f>
        <v>1062750</v>
      </c>
    </row>
    <row r="67" spans="1:7" x14ac:dyDescent="0.3">
      <c r="C67" s="19"/>
      <c r="D67" s="11"/>
      <c r="F67" s="38"/>
      <c r="G67" s="38"/>
    </row>
    <row r="68" spans="1:7" x14ac:dyDescent="0.3">
      <c r="B68" s="8" t="s">
        <v>32</v>
      </c>
      <c r="C68" s="19"/>
      <c r="D68" s="11"/>
      <c r="F68" s="38"/>
      <c r="G68" s="38"/>
    </row>
    <row r="69" spans="1:7" x14ac:dyDescent="0.3">
      <c r="A69" s="2">
        <v>6420</v>
      </c>
      <c r="B69" s="1" t="s">
        <v>80</v>
      </c>
      <c r="C69" s="16">
        <v>105056</v>
      </c>
      <c r="D69" s="19">
        <v>42000</v>
      </c>
      <c r="E69" s="16">
        <v>26614</v>
      </c>
      <c r="F69" s="17">
        <v>30000</v>
      </c>
      <c r="G69" s="35">
        <v>50000</v>
      </c>
    </row>
    <row r="70" spans="1:7" x14ac:dyDescent="0.3">
      <c r="A70" s="2">
        <v>6410</v>
      </c>
      <c r="B70" s="1" t="s">
        <v>86</v>
      </c>
      <c r="C70" s="16">
        <v>12950</v>
      </c>
      <c r="D70" s="19">
        <v>52500</v>
      </c>
      <c r="E70" s="16">
        <v>17575</v>
      </c>
      <c r="F70" s="17">
        <v>20000</v>
      </c>
      <c r="G70" s="35">
        <v>25000</v>
      </c>
    </row>
    <row r="71" spans="1:7" x14ac:dyDescent="0.3">
      <c r="A71" s="2">
        <v>6440</v>
      </c>
      <c r="B71" s="1" t="s">
        <v>87</v>
      </c>
      <c r="C71" s="16">
        <v>28866</v>
      </c>
      <c r="D71" s="19">
        <v>15750</v>
      </c>
      <c r="E71" s="16">
        <v>12228</v>
      </c>
      <c r="F71" s="17">
        <v>15000</v>
      </c>
      <c r="G71" s="35">
        <v>20000</v>
      </c>
    </row>
    <row r="72" spans="1:7" x14ac:dyDescent="0.3">
      <c r="A72" s="2">
        <v>6450</v>
      </c>
      <c r="B72" s="1" t="s">
        <v>88</v>
      </c>
      <c r="C72" s="16">
        <v>0</v>
      </c>
      <c r="D72" s="19">
        <v>0</v>
      </c>
      <c r="E72" s="16">
        <v>0</v>
      </c>
      <c r="F72" s="17">
        <v>0</v>
      </c>
      <c r="G72" s="35">
        <v>0</v>
      </c>
    </row>
    <row r="73" spans="1:7" x14ac:dyDescent="0.3">
      <c r="B73" s="1" t="s">
        <v>69</v>
      </c>
      <c r="C73" s="18">
        <f>SUM(C69:C72)</f>
        <v>146872</v>
      </c>
      <c r="D73" s="18">
        <f t="shared" ref="D73:G73" si="2">SUM(D69:D72)</f>
        <v>110250</v>
      </c>
      <c r="E73" s="18">
        <f t="shared" si="2"/>
        <v>56417</v>
      </c>
      <c r="F73" s="25">
        <f t="shared" si="2"/>
        <v>65000</v>
      </c>
      <c r="G73" s="25">
        <f t="shared" si="2"/>
        <v>95000</v>
      </c>
    </row>
    <row r="74" spans="1:7" x14ac:dyDescent="0.3">
      <c r="C74" s="19"/>
      <c r="D74" s="16"/>
      <c r="F74" s="38"/>
      <c r="G74" s="17"/>
    </row>
    <row r="75" spans="1:7" x14ac:dyDescent="0.3">
      <c r="B75" s="8" t="s">
        <v>43</v>
      </c>
      <c r="C75" s="19"/>
      <c r="D75" s="16"/>
      <c r="F75" s="38"/>
      <c r="G75" s="17"/>
    </row>
    <row r="76" spans="1:7" x14ac:dyDescent="0.3">
      <c r="A76" s="2">
        <v>6510</v>
      </c>
      <c r="B76" s="1" t="s">
        <v>70</v>
      </c>
      <c r="C76" s="16">
        <v>0</v>
      </c>
      <c r="D76" s="16">
        <v>105</v>
      </c>
      <c r="E76" s="16">
        <v>0</v>
      </c>
      <c r="F76" s="17">
        <v>0</v>
      </c>
      <c r="G76" s="17">
        <v>150</v>
      </c>
    </row>
    <row r="77" spans="1:7" x14ac:dyDescent="0.3">
      <c r="B77" s="1" t="s">
        <v>71</v>
      </c>
      <c r="C77" s="18">
        <f>SUM(C76:C76)</f>
        <v>0</v>
      </c>
      <c r="D77" s="18">
        <f>SUM(D76:D76)</f>
        <v>105</v>
      </c>
      <c r="E77" s="18">
        <f>SUM(E76:E76)</f>
        <v>0</v>
      </c>
      <c r="F77" s="25">
        <f>SUM(F76:F76)</f>
        <v>0</v>
      </c>
      <c r="G77" s="25">
        <f>SUM(G76:G76)</f>
        <v>150</v>
      </c>
    </row>
    <row r="78" spans="1:7" x14ac:dyDescent="0.3">
      <c r="C78" s="26"/>
      <c r="D78" s="16"/>
      <c r="F78" s="38"/>
      <c r="G78" s="17"/>
    </row>
    <row r="79" spans="1:7" x14ac:dyDescent="0.3">
      <c r="B79" s="8" t="s">
        <v>44</v>
      </c>
      <c r="C79" s="19"/>
      <c r="D79" s="16"/>
      <c r="F79" s="38"/>
      <c r="G79" s="17"/>
    </row>
    <row r="80" spans="1:7" x14ac:dyDescent="0.3">
      <c r="A80" s="2">
        <v>7010</v>
      </c>
      <c r="B80" s="1" t="s">
        <v>65</v>
      </c>
      <c r="C80" s="16">
        <v>0</v>
      </c>
      <c r="D80" s="16">
        <v>0</v>
      </c>
      <c r="E80" s="16">
        <v>0</v>
      </c>
      <c r="F80" s="17">
        <v>0</v>
      </c>
      <c r="G80" s="17">
        <v>0</v>
      </c>
    </row>
    <row r="81" spans="1:7" x14ac:dyDescent="0.3">
      <c r="A81" s="2">
        <v>7020</v>
      </c>
      <c r="B81" s="1" t="s">
        <v>89</v>
      </c>
      <c r="C81" s="16">
        <v>0</v>
      </c>
      <c r="D81" s="16">
        <v>0</v>
      </c>
      <c r="E81" s="16">
        <v>0</v>
      </c>
      <c r="F81" s="17">
        <v>0</v>
      </c>
      <c r="G81" s="17">
        <v>0</v>
      </c>
    </row>
    <row r="82" spans="1:7" x14ac:dyDescent="0.3">
      <c r="B82" s="1" t="s">
        <v>72</v>
      </c>
      <c r="C82" s="18">
        <f>SUM(C80:C81)</f>
        <v>0</v>
      </c>
      <c r="D82" s="18">
        <f t="shared" ref="D82:G82" si="3">SUM(D80:D81)</f>
        <v>0</v>
      </c>
      <c r="E82" s="18">
        <f t="shared" si="3"/>
        <v>0</v>
      </c>
      <c r="F82" s="25">
        <f t="shared" si="3"/>
        <v>0</v>
      </c>
      <c r="G82" s="25">
        <f t="shared" si="3"/>
        <v>0</v>
      </c>
    </row>
    <row r="83" spans="1:7" x14ac:dyDescent="0.3">
      <c r="C83" s="26"/>
      <c r="D83" s="16"/>
      <c r="F83" s="38"/>
      <c r="G83" s="17"/>
    </row>
    <row r="84" spans="1:7" x14ac:dyDescent="0.3">
      <c r="B84" s="8" t="s">
        <v>73</v>
      </c>
      <c r="C84" s="26"/>
      <c r="D84" s="16"/>
      <c r="F84" s="38"/>
      <c r="G84" s="17"/>
    </row>
    <row r="85" spans="1:7" x14ac:dyDescent="0.3">
      <c r="A85" s="2">
        <v>8000</v>
      </c>
      <c r="B85" s="1" t="s">
        <v>78</v>
      </c>
      <c r="C85" s="26">
        <v>180125</v>
      </c>
      <c r="D85" s="16">
        <v>200000</v>
      </c>
      <c r="E85" s="26">
        <v>20761</v>
      </c>
      <c r="F85" s="39">
        <v>150000</v>
      </c>
      <c r="G85" s="17">
        <v>200000</v>
      </c>
    </row>
    <row r="86" spans="1:7" x14ac:dyDescent="0.3">
      <c r="B86" s="1" t="s">
        <v>79</v>
      </c>
      <c r="C86" s="18">
        <f t="shared" ref="C86:G86" si="4">SUM(C85)</f>
        <v>180125</v>
      </c>
      <c r="D86" s="18">
        <f t="shared" ref="D86" si="5">SUM(D85)</f>
        <v>200000</v>
      </c>
      <c r="E86" s="18">
        <f t="shared" si="4"/>
        <v>20761</v>
      </c>
      <c r="F86" s="25">
        <f t="shared" si="4"/>
        <v>150000</v>
      </c>
      <c r="G86" s="25">
        <f t="shared" si="4"/>
        <v>200000</v>
      </c>
    </row>
    <row r="87" spans="1:7" x14ac:dyDescent="0.3">
      <c r="C87" s="19"/>
      <c r="D87" s="19"/>
      <c r="F87" s="38"/>
      <c r="G87" s="17"/>
    </row>
    <row r="88" spans="1:7" ht="19.5" thickBot="1" x14ac:dyDescent="0.35">
      <c r="B88" s="3" t="s">
        <v>90</v>
      </c>
      <c r="C88" s="20">
        <f>C42+C47+C66+C73+C77+C82+C86</f>
        <v>1161448</v>
      </c>
      <c r="D88" s="20">
        <f>D42+D47+D66+D73+D77+D82+D86</f>
        <v>1314900</v>
      </c>
      <c r="E88" s="20">
        <f>E42+E47+E66+E73+E77+E82+E86</f>
        <v>1028533</v>
      </c>
      <c r="F88" s="40">
        <f>F42+F47+F66+F73+F77+F82+F86</f>
        <v>1204985</v>
      </c>
      <c r="G88" s="40">
        <f>G42+G47+G66+G73+G77+G82+G86</f>
        <v>1389700</v>
      </c>
    </row>
    <row r="89" spans="1:7" ht="19.5" thickTop="1" x14ac:dyDescent="0.3">
      <c r="B89" s="3"/>
      <c r="C89" s="34"/>
      <c r="D89" s="34"/>
      <c r="E89" s="34"/>
      <c r="F89" s="34"/>
      <c r="G89" s="34"/>
    </row>
    <row r="90" spans="1:7" x14ac:dyDescent="0.3">
      <c r="B90" s="3"/>
      <c r="C90" s="34"/>
      <c r="D90" s="34"/>
      <c r="E90" s="34"/>
      <c r="F90" s="34"/>
      <c r="G90" s="34"/>
    </row>
    <row r="91" spans="1:7" x14ac:dyDescent="0.3">
      <c r="B91" s="3"/>
      <c r="C91" s="34"/>
      <c r="D91" s="34"/>
      <c r="E91" s="34"/>
      <c r="F91" s="34"/>
      <c r="G91" s="34"/>
    </row>
    <row r="92" spans="1:7" x14ac:dyDescent="0.3">
      <c r="B92" s="3"/>
      <c r="C92" s="34"/>
      <c r="D92" s="34"/>
      <c r="E92" s="34"/>
      <c r="F92" s="34"/>
      <c r="G92" s="34"/>
    </row>
    <row r="93" spans="1:7" x14ac:dyDescent="0.3">
      <c r="B93" s="3"/>
      <c r="C93" s="34"/>
      <c r="D93" s="34"/>
      <c r="E93" s="34"/>
      <c r="F93" s="34"/>
      <c r="G93" s="34"/>
    </row>
    <row r="94" spans="1:7" x14ac:dyDescent="0.3">
      <c r="B94" s="3"/>
      <c r="C94" s="34"/>
      <c r="D94" s="34"/>
      <c r="E94" s="34"/>
      <c r="F94" s="34"/>
      <c r="G94" s="34"/>
    </row>
    <row r="95" spans="1:7" x14ac:dyDescent="0.3">
      <c r="B95" s="3"/>
      <c r="C95" s="34"/>
      <c r="D95" s="34"/>
      <c r="E95" s="34"/>
      <c r="F95" s="34"/>
      <c r="G95" s="34"/>
    </row>
    <row r="96" spans="1:7" x14ac:dyDescent="0.3">
      <c r="B96" s="3"/>
      <c r="C96" s="34"/>
      <c r="D96" s="34"/>
      <c r="E96" s="34"/>
      <c r="F96" s="34"/>
      <c r="G96" s="34"/>
    </row>
    <row r="97" spans="1:7" x14ac:dyDescent="0.3">
      <c r="G97" s="16"/>
    </row>
    <row r="98" spans="1:7" x14ac:dyDescent="0.3">
      <c r="A98" s="68" t="s">
        <v>81</v>
      </c>
      <c r="B98" s="68"/>
      <c r="C98" s="68"/>
      <c r="D98" s="68"/>
      <c r="E98" s="68"/>
      <c r="F98" s="68"/>
      <c r="G98" s="68"/>
    </row>
    <row r="99" spans="1:7" x14ac:dyDescent="0.3">
      <c r="A99" s="68" t="s">
        <v>113</v>
      </c>
      <c r="B99" s="68"/>
      <c r="C99" s="68"/>
      <c r="D99" s="68"/>
      <c r="E99" s="68"/>
      <c r="F99" s="68"/>
      <c r="G99" s="68"/>
    </row>
    <row r="101" spans="1:7" x14ac:dyDescent="0.3">
      <c r="A101" s="8"/>
      <c r="B101" s="3"/>
      <c r="C101" s="13">
        <v>2021</v>
      </c>
      <c r="D101" s="13">
        <v>2022</v>
      </c>
      <c r="E101" s="13" t="s">
        <v>112</v>
      </c>
      <c r="F101" s="13">
        <v>2022</v>
      </c>
      <c r="G101" s="13">
        <v>2023</v>
      </c>
    </row>
    <row r="102" spans="1:7" x14ac:dyDescent="0.3">
      <c r="A102" s="4" t="s">
        <v>0</v>
      </c>
      <c r="B102" s="4" t="s">
        <v>1</v>
      </c>
      <c r="C102" s="14" t="s">
        <v>2</v>
      </c>
      <c r="D102" s="14" t="s">
        <v>3</v>
      </c>
      <c r="E102" s="45" t="s">
        <v>118</v>
      </c>
      <c r="F102" s="14" t="s">
        <v>4</v>
      </c>
      <c r="G102" s="14" t="s">
        <v>3</v>
      </c>
    </row>
    <row r="103" spans="1:7" x14ac:dyDescent="0.3">
      <c r="G103" s="16"/>
    </row>
    <row r="104" spans="1:7" ht="56.25" x14ac:dyDescent="0.3">
      <c r="B104" s="6" t="s">
        <v>102</v>
      </c>
      <c r="C104" s="28">
        <f>C22-C88</f>
        <v>-1519</v>
      </c>
      <c r="D104" s="28">
        <f>D22-D88</f>
        <v>-109900</v>
      </c>
      <c r="E104" s="28">
        <f>E22-E88</f>
        <v>47164</v>
      </c>
      <c r="F104" s="28">
        <f>F22-F88</f>
        <v>-43985</v>
      </c>
      <c r="G104" s="29">
        <f>G22-G88</f>
        <v>-134700</v>
      </c>
    </row>
    <row r="105" spans="1:7" x14ac:dyDescent="0.3">
      <c r="B105" s="6"/>
      <c r="G105" s="16"/>
    </row>
    <row r="106" spans="1:7" x14ac:dyDescent="0.3">
      <c r="B106" s="6" t="s">
        <v>74</v>
      </c>
      <c r="C106" s="30" t="s">
        <v>96</v>
      </c>
      <c r="D106" s="19">
        <v>1300000</v>
      </c>
      <c r="E106" s="19"/>
      <c r="F106" s="19">
        <f>C107</f>
        <v>731198</v>
      </c>
      <c r="G106" s="19">
        <v>1300000</v>
      </c>
    </row>
    <row r="107" spans="1:7" x14ac:dyDescent="0.3">
      <c r="B107" s="6" t="s">
        <v>75</v>
      </c>
      <c r="C107" s="36">
        <v>731198</v>
      </c>
      <c r="D107" s="32">
        <f t="shared" ref="D107:G107" si="6">D106+D104</f>
        <v>1190100</v>
      </c>
      <c r="E107" s="32"/>
      <c r="F107" s="32">
        <f t="shared" si="6"/>
        <v>687213</v>
      </c>
      <c r="G107" s="32">
        <f t="shared" si="6"/>
        <v>1165300</v>
      </c>
    </row>
    <row r="108" spans="1:7" x14ac:dyDescent="0.3">
      <c r="B108" s="6"/>
      <c r="G108" s="16"/>
    </row>
    <row r="109" spans="1:7" x14ac:dyDescent="0.3">
      <c r="B109" s="53"/>
      <c r="C109" s="57"/>
      <c r="D109" s="57"/>
      <c r="E109" s="57"/>
      <c r="F109" s="57"/>
      <c r="G109" s="46"/>
    </row>
    <row r="110" spans="1:7" x14ac:dyDescent="0.3">
      <c r="B110" s="53"/>
      <c r="C110" s="57"/>
      <c r="D110" s="59"/>
      <c r="E110" s="60"/>
      <c r="F110" s="60"/>
      <c r="G110" s="61"/>
    </row>
    <row r="111" spans="1:7" x14ac:dyDescent="0.3">
      <c r="B111" s="53"/>
      <c r="C111" s="58"/>
      <c r="D111" s="62"/>
      <c r="E111" s="62"/>
      <c r="F111" s="62"/>
      <c r="G111" s="62"/>
    </row>
    <row r="112" spans="1:7" x14ac:dyDescent="0.3">
      <c r="B112" s="6"/>
      <c r="C112" s="28"/>
      <c r="D112" s="51"/>
      <c r="E112" s="51"/>
      <c r="F112" s="51"/>
      <c r="G112" s="51"/>
    </row>
    <row r="113" spans="2:7" x14ac:dyDescent="0.3">
      <c r="B113" s="6"/>
      <c r="C113" s="33"/>
      <c r="D113" s="51"/>
      <c r="E113" s="51"/>
      <c r="F113" s="51"/>
      <c r="G113" s="51"/>
    </row>
    <row r="114" spans="2:7" x14ac:dyDescent="0.3">
      <c r="B114" s="6"/>
      <c r="C114" s="28"/>
      <c r="D114" s="28"/>
      <c r="E114" s="28"/>
      <c r="F114" s="28"/>
      <c r="G114" s="28"/>
    </row>
    <row r="115" spans="2:7" x14ac:dyDescent="0.3">
      <c r="B115" s="6"/>
      <c r="C115" s="33"/>
      <c r="D115" s="28"/>
      <c r="E115" s="33"/>
      <c r="F115" s="33"/>
      <c r="G115" s="33"/>
    </row>
    <row r="116" spans="2:7" x14ac:dyDescent="0.3">
      <c r="B116" s="6"/>
      <c r="C116" s="28"/>
      <c r="D116" s="28"/>
      <c r="E116" s="28"/>
      <c r="F116" s="33"/>
      <c r="G116" s="33"/>
    </row>
    <row r="117" spans="2:7" x14ac:dyDescent="0.3">
      <c r="B117" s="6"/>
      <c r="C117" s="28"/>
      <c r="D117" s="28"/>
      <c r="E117" s="33"/>
      <c r="F117" s="33"/>
      <c r="G117" s="33"/>
    </row>
  </sheetData>
  <mergeCells count="8">
    <mergeCell ref="A98:G98"/>
    <mergeCell ref="A99:G99"/>
    <mergeCell ref="A2:G2"/>
    <mergeCell ref="A3:G3"/>
    <mergeCell ref="A5:G5"/>
    <mergeCell ref="A31:G31"/>
    <mergeCell ref="A32:G32"/>
    <mergeCell ref="A34:G34"/>
  </mergeCells>
  <pageMargins left="0.7" right="0.7" top="0.75" bottom="0.75" header="0.3" footer="0.3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1</vt:lpstr>
      <vt:lpstr>San 1</vt:lpstr>
    </vt:vector>
  </TitlesOfParts>
  <Company>City of Cañon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G. Rabe</dc:creator>
  <cp:lastModifiedBy>Kevin Niles</cp:lastModifiedBy>
  <cp:lastPrinted>2022-12-22T18:56:34Z</cp:lastPrinted>
  <dcterms:created xsi:type="dcterms:W3CDTF">2014-11-05T21:22:43Z</dcterms:created>
  <dcterms:modified xsi:type="dcterms:W3CDTF">2022-12-22T18:56:35Z</dcterms:modified>
</cp:coreProperties>
</file>